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105"/>
  <workbookPr codeName="ThisWorkbook" autoCompressPictures="0"/>
  <bookViews>
    <workbookView xWindow="360" yWindow="80" windowWidth="9060" windowHeight="4100" tabRatio="759" firstSheet="6" activeTab="9"/>
  </bookViews>
  <sheets>
    <sheet name="19Mx" sheetId="42" r:id="rId1"/>
    <sheet name="50M" sheetId="11" r:id="rId2"/>
    <sheet name="OW" sheetId="32" r:id="rId3"/>
    <sheet name="30.35M" sheetId="35" r:id="rId4"/>
    <sheet name="21Mx" sheetId="41" r:id="rId5"/>
    <sheet name="21W" sheetId="23" r:id="rId6"/>
    <sheet name="OM21M" sheetId="44" r:id="rId7"/>
    <sheet name="30.35W" sheetId="36" r:id="rId8"/>
    <sheet name="OMx" sheetId="34" r:id="rId9"/>
    <sheet name="40M" sheetId="29" r:id="rId10"/>
  </sheets>
  <definedNames>
    <definedName name="_xlnm.Print_Area" localSheetId="0">'19Mx'!$L$1:$AS$13</definedName>
    <definedName name="_xlnm.Print_Area" localSheetId="4">'21Mx'!$L$1:$AS$21</definedName>
    <definedName name="_xlnm.Print_Area" localSheetId="5">'21W'!$L$1:$AS$21</definedName>
    <definedName name="_xlnm.Print_Area" localSheetId="3">'30.35M'!$L$1:$AS$21</definedName>
    <definedName name="_xlnm.Print_Area" localSheetId="7">'30.35W'!$L$1:$AS$25</definedName>
    <definedName name="_xlnm.Print_Area" localSheetId="9">'40M'!$L$1:$AS$25</definedName>
    <definedName name="_xlnm.Print_Area" localSheetId="1">'50M'!$L$1:$AS$13</definedName>
    <definedName name="_xlnm.Print_Area" localSheetId="6">OM21M!$L$1:$AS$25</definedName>
    <definedName name="_xlnm.Print_Area" localSheetId="8">OMx!$L$1:$AS$25</definedName>
    <definedName name="_xlnm.Print_Area" localSheetId="2">OW!$L$1:$AS$17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29" l="1"/>
  <c r="G20" i="29"/>
  <c r="G26" i="29"/>
  <c r="C34" i="29"/>
  <c r="BE27" i="44"/>
  <c r="AH25" i="44"/>
  <c r="AG25" i="44"/>
  <c r="AC25" i="44"/>
  <c r="AA25" i="44"/>
  <c r="Y25" i="44"/>
  <c r="W25" i="44"/>
  <c r="U25" i="44"/>
  <c r="S25" i="44"/>
  <c r="Q25" i="44"/>
  <c r="O25" i="44"/>
  <c r="M25" i="44"/>
  <c r="AO24" i="44"/>
  <c r="AD25" i="44"/>
  <c r="AB25" i="44"/>
  <c r="Z25" i="44"/>
  <c r="X25" i="44"/>
  <c r="V25" i="44"/>
  <c r="T25" i="44"/>
  <c r="R25" i="44"/>
  <c r="P25" i="44"/>
  <c r="N25" i="44"/>
  <c r="AP24" i="44"/>
  <c r="AQ24" i="44"/>
  <c r="AC24" i="44"/>
  <c r="AA24" i="44"/>
  <c r="AE19" i="44"/>
  <c r="AF17" i="44"/>
  <c r="AE17" i="44"/>
  <c r="AE16" i="44"/>
  <c r="U24" i="44"/>
  <c r="S24" i="44"/>
  <c r="AE11" i="44"/>
  <c r="AF11" i="44"/>
  <c r="AE10" i="44"/>
  <c r="AF9" i="44"/>
  <c r="AE9" i="44"/>
  <c r="AE8" i="44"/>
  <c r="M24" i="44"/>
  <c r="Y24" i="44"/>
  <c r="Q24" i="44"/>
  <c r="L24" i="44"/>
  <c r="AH23" i="44"/>
  <c r="AG23" i="44"/>
  <c r="AF23" i="44"/>
  <c r="AB23" i="44"/>
  <c r="Z23" i="44"/>
  <c r="X23" i="44"/>
  <c r="V23" i="44"/>
  <c r="T23" i="44"/>
  <c r="R23" i="44"/>
  <c r="P23" i="44"/>
  <c r="N23" i="44"/>
  <c r="AP22" i="44"/>
  <c r="AE23" i="44"/>
  <c r="AA23" i="44"/>
  <c r="Y23" i="44"/>
  <c r="W23" i="44"/>
  <c r="U23" i="44"/>
  <c r="S23" i="44"/>
  <c r="Q23" i="44"/>
  <c r="O23" i="44"/>
  <c r="M23" i="44"/>
  <c r="AO22" i="44"/>
  <c r="Y22" i="44"/>
  <c r="AC15" i="44"/>
  <c r="AD15" i="44"/>
  <c r="AC14" i="44"/>
  <c r="Q22" i="44"/>
  <c r="M22" i="44"/>
  <c r="AG22" i="44"/>
  <c r="AA22" i="44"/>
  <c r="W22" i="44"/>
  <c r="S22" i="44"/>
  <c r="O22" i="44"/>
  <c r="L22" i="44"/>
  <c r="BC5" i="44"/>
  <c r="AH21" i="44"/>
  <c r="AG21" i="44"/>
  <c r="AE21" i="44"/>
  <c r="AC21" i="44"/>
  <c r="Y21" i="44"/>
  <c r="W21" i="44"/>
  <c r="U21" i="44"/>
  <c r="S21" i="44"/>
  <c r="Q21" i="44"/>
  <c r="O21" i="44"/>
  <c r="M21" i="44"/>
  <c r="AO20" i="44"/>
  <c r="AD21" i="44"/>
  <c r="AC20" i="44"/>
  <c r="Z21" i="44"/>
  <c r="AB19" i="44"/>
  <c r="X21" i="44"/>
  <c r="V21" i="44"/>
  <c r="U20" i="44"/>
  <c r="T21" i="44"/>
  <c r="S20" i="44"/>
  <c r="R21" i="44"/>
  <c r="AB11" i="44"/>
  <c r="AA11" i="44"/>
  <c r="AA10" i="44"/>
  <c r="P21" i="44"/>
  <c r="AA9" i="44"/>
  <c r="AB9" i="44"/>
  <c r="AA8" i="44"/>
  <c r="N21" i="44"/>
  <c r="M20" i="44"/>
  <c r="AG20" i="44"/>
  <c r="Y20" i="44"/>
  <c r="W20" i="44"/>
  <c r="Q20" i="44"/>
  <c r="O20" i="44"/>
  <c r="L20" i="44"/>
  <c r="G14" i="44"/>
  <c r="G20" i="44"/>
  <c r="G26" i="44"/>
  <c r="C34" i="44"/>
  <c r="C42" i="44"/>
  <c r="C50" i="44"/>
  <c r="C58" i="44"/>
  <c r="G65" i="44"/>
  <c r="AH19" i="44"/>
  <c r="AG19" i="44"/>
  <c r="AF19" i="44"/>
  <c r="AD19" i="44"/>
  <c r="AA19" i="44"/>
  <c r="X19" i="44"/>
  <c r="Y17" i="44"/>
  <c r="W19" i="44"/>
  <c r="V19" i="44"/>
  <c r="U19" i="44"/>
  <c r="T19" i="44"/>
  <c r="Y13" i="44"/>
  <c r="S19" i="44"/>
  <c r="Z13" i="44"/>
  <c r="Y12" i="44"/>
  <c r="S18" i="44"/>
  <c r="R19" i="44"/>
  <c r="Q19" i="44"/>
  <c r="Q18" i="44"/>
  <c r="P19" i="44"/>
  <c r="Y9" i="44"/>
  <c r="O19" i="44"/>
  <c r="Z9" i="44"/>
  <c r="Y8" i="44"/>
  <c r="N19" i="44"/>
  <c r="M19" i="44"/>
  <c r="G13" i="44"/>
  <c r="G19" i="44"/>
  <c r="C27" i="44"/>
  <c r="C35" i="44"/>
  <c r="C43" i="44"/>
  <c r="C51" i="44"/>
  <c r="G58" i="44"/>
  <c r="G64" i="44"/>
  <c r="AG18" i="44"/>
  <c r="W18" i="44"/>
  <c r="U18" i="44"/>
  <c r="O18" i="44"/>
  <c r="M18" i="44"/>
  <c r="L18" i="44"/>
  <c r="Y1" i="44"/>
  <c r="AH17" i="44"/>
  <c r="AG17" i="44"/>
  <c r="AG16" i="44"/>
  <c r="AD17" i="44"/>
  <c r="AC17" i="44"/>
  <c r="AB17" i="44"/>
  <c r="AA17" i="44"/>
  <c r="AA16" i="44"/>
  <c r="Z17" i="44"/>
  <c r="V17" i="44"/>
  <c r="U17" i="44"/>
  <c r="T17" i="44"/>
  <c r="S17" i="44"/>
  <c r="R17" i="44"/>
  <c r="Q17" i="44"/>
  <c r="Q16" i="44"/>
  <c r="P17" i="44"/>
  <c r="W9" i="44"/>
  <c r="O17" i="44"/>
  <c r="X9" i="44"/>
  <c r="W8" i="44"/>
  <c r="O16" i="44"/>
  <c r="N17" i="44"/>
  <c r="M17" i="44"/>
  <c r="X7" i="44"/>
  <c r="W7" i="44"/>
  <c r="W6" i="44"/>
  <c r="AC16" i="44"/>
  <c r="U16" i="44"/>
  <c r="S16" i="44"/>
  <c r="M16" i="44"/>
  <c r="L16" i="44"/>
  <c r="G16" i="44"/>
  <c r="G22" i="44"/>
  <c r="G28" i="44"/>
  <c r="G34" i="44"/>
  <c r="G40" i="44"/>
  <c r="C48" i="44"/>
  <c r="C56" i="44"/>
  <c r="C64" i="44"/>
  <c r="C16" i="44"/>
  <c r="G23" i="44"/>
  <c r="G29" i="44"/>
  <c r="G35" i="44"/>
  <c r="G41" i="44"/>
  <c r="G47" i="44"/>
  <c r="C55" i="44"/>
  <c r="C63" i="44"/>
  <c r="AH15" i="44"/>
  <c r="AG15" i="44"/>
  <c r="AF15" i="44"/>
  <c r="AB15" i="44"/>
  <c r="Z15" i="44"/>
  <c r="X15" i="44"/>
  <c r="T15" i="44"/>
  <c r="R15" i="44"/>
  <c r="P15" i="44"/>
  <c r="N15" i="44"/>
  <c r="AP14" i="44"/>
  <c r="AE15" i="44"/>
  <c r="AA15" i="44"/>
  <c r="Y15" i="44"/>
  <c r="W15" i="44"/>
  <c r="S15" i="44"/>
  <c r="Q15" i="44"/>
  <c r="O15" i="44"/>
  <c r="M15" i="44"/>
  <c r="AO14" i="44"/>
  <c r="AA14" i="44"/>
  <c r="W14" i="44"/>
  <c r="Q14" i="44"/>
  <c r="M14" i="44"/>
  <c r="G15" i="44"/>
  <c r="G21" i="44"/>
  <c r="G27" i="44"/>
  <c r="G33" i="44"/>
  <c r="C41" i="44"/>
  <c r="C49" i="44"/>
  <c r="C57" i="44"/>
  <c r="C65" i="44"/>
  <c r="C15" i="44"/>
  <c r="C23" i="44"/>
  <c r="G30" i="44"/>
  <c r="G36" i="44"/>
  <c r="G42" i="44"/>
  <c r="G48" i="44"/>
  <c r="G54" i="44"/>
  <c r="C62" i="44"/>
  <c r="AG14" i="44"/>
  <c r="Y14" i="44"/>
  <c r="S14" i="44"/>
  <c r="O14" i="44"/>
  <c r="L14" i="44"/>
  <c r="AY5" i="44"/>
  <c r="C14" i="44"/>
  <c r="C22" i="44"/>
  <c r="C30" i="44"/>
  <c r="G37" i="44"/>
  <c r="G43" i="44"/>
  <c r="G49" i="44"/>
  <c r="G55" i="44"/>
  <c r="G61" i="44"/>
  <c r="AH13" i="44"/>
  <c r="AG13" i="44"/>
  <c r="AE13" i="44"/>
  <c r="AC13" i="44"/>
  <c r="AA13" i="44"/>
  <c r="W13" i="44"/>
  <c r="U13" i="44"/>
  <c r="Q13" i="44"/>
  <c r="O13" i="44"/>
  <c r="M13" i="44"/>
  <c r="AO12" i="44"/>
  <c r="AD13" i="44"/>
  <c r="AC12" i="44"/>
  <c r="AB13" i="44"/>
  <c r="X13" i="44"/>
  <c r="W12" i="44"/>
  <c r="V13" i="44"/>
  <c r="U12" i="44"/>
  <c r="R13" i="44"/>
  <c r="T11" i="44"/>
  <c r="S11" i="44"/>
  <c r="S10" i="44"/>
  <c r="P13" i="44"/>
  <c r="S9" i="44"/>
  <c r="T9" i="44"/>
  <c r="S8" i="44"/>
  <c r="N13" i="44"/>
  <c r="M12" i="44"/>
  <c r="C13" i="44"/>
  <c r="C21" i="44"/>
  <c r="C29" i="44"/>
  <c r="C37" i="44"/>
  <c r="G44" i="44"/>
  <c r="G50" i="44"/>
  <c r="G56" i="44"/>
  <c r="G62" i="44"/>
  <c r="AG12" i="44"/>
  <c r="AA12" i="44"/>
  <c r="Q12" i="44"/>
  <c r="O12" i="44"/>
  <c r="L12" i="44"/>
  <c r="AX5" i="44"/>
  <c r="G12" i="44"/>
  <c r="C20" i="44"/>
  <c r="C28" i="44"/>
  <c r="C36" i="44"/>
  <c r="C44" i="44"/>
  <c r="G51" i="44"/>
  <c r="G57" i="44"/>
  <c r="G63" i="44"/>
  <c r="C12" i="44"/>
  <c r="C19" i="44"/>
  <c r="C26" i="44"/>
  <c r="C33" i="44"/>
  <c r="C40" i="44"/>
  <c r="C54" i="44"/>
  <c r="C61" i="44"/>
  <c r="AH11" i="44"/>
  <c r="AG11" i="44"/>
  <c r="AG10" i="44"/>
  <c r="AD11" i="44"/>
  <c r="Z11" i="44"/>
  <c r="Y11" i="44"/>
  <c r="Y10" i="44"/>
  <c r="W11" i="44"/>
  <c r="V11" i="44"/>
  <c r="P11" i="44"/>
  <c r="Q9" i="44"/>
  <c r="O11" i="44"/>
  <c r="R9" i="44"/>
  <c r="Q8" i="44"/>
  <c r="O10" i="44"/>
  <c r="N11" i="44"/>
  <c r="M11" i="44"/>
  <c r="Q10" i="44"/>
  <c r="M10" i="44"/>
  <c r="L10" i="44"/>
  <c r="Q1" i="44"/>
  <c r="AH9" i="44"/>
  <c r="AG9" i="44"/>
  <c r="AG8" i="44"/>
  <c r="AD9" i="44"/>
  <c r="AC9" i="44"/>
  <c r="V9" i="44"/>
  <c r="U9" i="44"/>
  <c r="N9" i="44"/>
  <c r="M9" i="44"/>
  <c r="M8" i="44"/>
  <c r="AC8" i="44"/>
  <c r="U8" i="44"/>
  <c r="L8" i="44"/>
  <c r="AH7" i="44"/>
  <c r="AG7" i="44"/>
  <c r="AF7" i="44"/>
  <c r="AC7" i="44"/>
  <c r="AA7" i="44"/>
  <c r="Z7" i="44"/>
  <c r="Y7" i="44"/>
  <c r="Y6" i="44"/>
  <c r="U7" i="44"/>
  <c r="S7" i="44"/>
  <c r="R7" i="44"/>
  <c r="Q7" i="44"/>
  <c r="Q6" i="44"/>
  <c r="P7" i="44"/>
  <c r="O7" i="44"/>
  <c r="O6" i="44"/>
  <c r="M6" i="44"/>
  <c r="L6" i="44"/>
  <c r="AU5" i="44"/>
  <c r="BD5" i="44"/>
  <c r="BB5" i="44"/>
  <c r="BA5" i="44"/>
  <c r="AZ5" i="44"/>
  <c r="AG1" i="44"/>
  <c r="AE1" i="44"/>
  <c r="AA1" i="44"/>
  <c r="W1" i="44"/>
  <c r="S1" i="44"/>
  <c r="O1" i="44"/>
  <c r="BE27" i="42"/>
  <c r="BE21" i="42"/>
  <c r="BA27" i="42"/>
  <c r="BE25" i="42"/>
  <c r="BC27" i="42"/>
  <c r="BE19" i="42"/>
  <c r="BA25" i="42"/>
  <c r="BE23" i="42"/>
  <c r="BB27" i="42"/>
  <c r="BA23" i="42"/>
  <c r="BB25" i="42"/>
  <c r="BD21" i="42"/>
  <c r="BA21" i="42"/>
  <c r="AZ27" i="42"/>
  <c r="BD19" i="42"/>
  <c r="BB19" i="42"/>
  <c r="BE17" i="42"/>
  <c r="AY27" i="42"/>
  <c r="BD17" i="42"/>
  <c r="BB17" i="42"/>
  <c r="BA17" i="42"/>
  <c r="BE15" i="42"/>
  <c r="AX27" i="42"/>
  <c r="BD15" i="42"/>
  <c r="BB15" i="42"/>
  <c r="BA15" i="42"/>
  <c r="AZ15" i="42"/>
  <c r="G9" i="42"/>
  <c r="C14" i="42"/>
  <c r="G18" i="42"/>
  <c r="G21" i="42"/>
  <c r="C26" i="42"/>
  <c r="BD13" i="42"/>
  <c r="BB13" i="42"/>
  <c r="BA13" i="42"/>
  <c r="AZ13" i="42"/>
  <c r="AH13" i="42"/>
  <c r="AG13" i="42"/>
  <c r="AG12" i="42"/>
  <c r="AF13" i="42"/>
  <c r="AE13" i="42"/>
  <c r="AD13" i="42"/>
  <c r="AC13" i="42"/>
  <c r="AC12" i="42"/>
  <c r="AB13" i="42"/>
  <c r="Z13" i="42"/>
  <c r="X13" i="42"/>
  <c r="V13" i="42"/>
  <c r="R13" i="42"/>
  <c r="P13" i="42"/>
  <c r="N13" i="42"/>
  <c r="AP12" i="42"/>
  <c r="AA13" i="42"/>
  <c r="Y13" i="42"/>
  <c r="Y12" i="42"/>
  <c r="W13" i="42"/>
  <c r="U13" i="42"/>
  <c r="U12" i="42"/>
  <c r="Q13" i="42"/>
  <c r="O13" i="42"/>
  <c r="O12" i="42"/>
  <c r="M13" i="42"/>
  <c r="C9" i="42"/>
  <c r="C13" i="42"/>
  <c r="C17" i="42"/>
  <c r="C21" i="42"/>
  <c r="C25" i="42"/>
  <c r="AO12" i="42"/>
  <c r="AQ12" i="42"/>
  <c r="AE12" i="42"/>
  <c r="AA12" i="42"/>
  <c r="W12" i="42"/>
  <c r="Q12" i="42"/>
  <c r="M12" i="42"/>
  <c r="L12" i="42"/>
  <c r="AX5" i="42"/>
  <c r="BD11" i="42"/>
  <c r="BC11" i="42"/>
  <c r="BB11" i="42"/>
  <c r="BA11" i="42"/>
  <c r="AZ11" i="42"/>
  <c r="AY11" i="42"/>
  <c r="AH11" i="42"/>
  <c r="AG11" i="42"/>
  <c r="AF11" i="42"/>
  <c r="AE11" i="42"/>
  <c r="AD11" i="42"/>
  <c r="AC11" i="42"/>
  <c r="AA11" i="42"/>
  <c r="Z11" i="42"/>
  <c r="Y11" i="42"/>
  <c r="Y10" i="42"/>
  <c r="X11" i="42"/>
  <c r="W11" i="42"/>
  <c r="V11" i="42"/>
  <c r="U11" i="42"/>
  <c r="T11" i="42"/>
  <c r="S11" i="42"/>
  <c r="S10" i="42"/>
  <c r="P11" i="42"/>
  <c r="O11" i="42"/>
  <c r="O10" i="42"/>
  <c r="N11" i="42"/>
  <c r="M11" i="42"/>
  <c r="AO10" i="42"/>
  <c r="AE10" i="42"/>
  <c r="AC10" i="42"/>
  <c r="W10" i="42"/>
  <c r="U10" i="42"/>
  <c r="Q10" i="42"/>
  <c r="M10" i="42"/>
  <c r="L10" i="42"/>
  <c r="Q1" i="42"/>
  <c r="G10" i="42"/>
  <c r="G13" i="42"/>
  <c r="C18" i="42"/>
  <c r="G22" i="42"/>
  <c r="G25" i="42"/>
  <c r="C10" i="42"/>
  <c r="G14" i="42"/>
  <c r="G17" i="42"/>
  <c r="C22" i="42"/>
  <c r="G26" i="42"/>
  <c r="BD9" i="42"/>
  <c r="BC9" i="42"/>
  <c r="BB9" i="42"/>
  <c r="BA9" i="42"/>
  <c r="AZ9" i="42"/>
  <c r="AY9" i="42"/>
  <c r="AH9" i="42"/>
  <c r="AG9" i="42"/>
  <c r="AF9" i="42"/>
  <c r="AE9" i="42"/>
  <c r="AE8" i="42"/>
  <c r="AD9" i="42"/>
  <c r="AC9" i="42"/>
  <c r="AB9" i="42"/>
  <c r="AA9" i="42"/>
  <c r="AA8" i="42"/>
  <c r="Z9" i="42"/>
  <c r="Y9" i="42"/>
  <c r="X9" i="42"/>
  <c r="W9" i="42"/>
  <c r="W8" i="42"/>
  <c r="V9" i="42"/>
  <c r="U9" i="42"/>
  <c r="T9" i="42"/>
  <c r="S9" i="42"/>
  <c r="S8" i="42"/>
  <c r="R9" i="42"/>
  <c r="N9" i="42"/>
  <c r="M9" i="42"/>
  <c r="M8" i="42"/>
  <c r="AG8" i="42"/>
  <c r="AC8" i="42"/>
  <c r="Y8" i="42"/>
  <c r="U8" i="42"/>
  <c r="L8" i="42"/>
  <c r="BD7" i="42"/>
  <c r="BC7" i="42"/>
  <c r="BB7" i="42"/>
  <c r="BA7" i="42"/>
  <c r="AZ7" i="42"/>
  <c r="AY7" i="42"/>
  <c r="AH7" i="42"/>
  <c r="AG7" i="42"/>
  <c r="AF7" i="42"/>
  <c r="AE7" i="42"/>
  <c r="AD7" i="42"/>
  <c r="AC7" i="42"/>
  <c r="AC6" i="42"/>
  <c r="AA7" i="42"/>
  <c r="Z7" i="42"/>
  <c r="Y7" i="42"/>
  <c r="Y6" i="42"/>
  <c r="X7" i="42"/>
  <c r="W7" i="42"/>
  <c r="V7" i="42"/>
  <c r="U7" i="42"/>
  <c r="U6" i="42"/>
  <c r="T7" i="42"/>
  <c r="S7" i="42"/>
  <c r="R7" i="42"/>
  <c r="Q7" i="42"/>
  <c r="Q6" i="42"/>
  <c r="P7" i="42"/>
  <c r="AE6" i="42"/>
  <c r="W6" i="42"/>
  <c r="S6" i="42"/>
  <c r="M6" i="42"/>
  <c r="L6" i="42"/>
  <c r="BD5" i="42"/>
  <c r="BC5" i="42"/>
  <c r="BB5" i="42"/>
  <c r="BA5" i="42"/>
  <c r="AZ5" i="42"/>
  <c r="AY5" i="42"/>
  <c r="AG1" i="42"/>
  <c r="AE1" i="42"/>
  <c r="AC1" i="42"/>
  <c r="AA1" i="42"/>
  <c r="Y1" i="42"/>
  <c r="W1" i="42"/>
  <c r="O1" i="42"/>
  <c r="BE27" i="41"/>
  <c r="BE25" i="41"/>
  <c r="BD23" i="41"/>
  <c r="BE23" i="41"/>
  <c r="BC25" i="41"/>
  <c r="BB27" i="41"/>
  <c r="BC21" i="41"/>
  <c r="AH21" i="41"/>
  <c r="AF21" i="41"/>
  <c r="AD21" i="41"/>
  <c r="Z21" i="41"/>
  <c r="X21" i="41"/>
  <c r="V21" i="41"/>
  <c r="T21" i="41"/>
  <c r="R21" i="41"/>
  <c r="P21" i="41"/>
  <c r="N21" i="41"/>
  <c r="AP20" i="41"/>
  <c r="AG21" i="41"/>
  <c r="AE21" i="41"/>
  <c r="AC21" i="41"/>
  <c r="Y21" i="41"/>
  <c r="W21" i="41"/>
  <c r="U21" i="41"/>
  <c r="S21" i="41"/>
  <c r="Q21" i="41"/>
  <c r="O21" i="41"/>
  <c r="M21" i="41"/>
  <c r="AO20" i="41"/>
  <c r="AA17" i="41"/>
  <c r="W20" i="41"/>
  <c r="AA13" i="41"/>
  <c r="AB13" i="41"/>
  <c r="AA12" i="41"/>
  <c r="AA9" i="41"/>
  <c r="AB9" i="41"/>
  <c r="AA8" i="41"/>
  <c r="O20" i="41"/>
  <c r="AE20" i="41"/>
  <c r="AC20" i="41"/>
  <c r="Y20" i="41"/>
  <c r="U20" i="41"/>
  <c r="S20" i="41"/>
  <c r="Q20" i="41"/>
  <c r="M20" i="41"/>
  <c r="L20" i="41"/>
  <c r="BD19" i="41"/>
  <c r="BC19" i="41"/>
  <c r="AH19" i="41"/>
  <c r="AG19" i="41"/>
  <c r="AF19" i="41"/>
  <c r="AE19" i="41"/>
  <c r="AC19" i="41"/>
  <c r="AA19" i="41"/>
  <c r="W19" i="41"/>
  <c r="U19" i="41"/>
  <c r="S19" i="41"/>
  <c r="Q19" i="41"/>
  <c r="O19" i="41"/>
  <c r="M19" i="41"/>
  <c r="AO18" i="41"/>
  <c r="AD19" i="41"/>
  <c r="AB19" i="41"/>
  <c r="X19" i="41"/>
  <c r="V19" i="41"/>
  <c r="T19" i="41"/>
  <c r="R19" i="41"/>
  <c r="P19" i="41"/>
  <c r="N19" i="41"/>
  <c r="AP18" i="41"/>
  <c r="AQ18" i="41"/>
  <c r="AC18" i="41"/>
  <c r="Z15" i="41"/>
  <c r="Y15" i="41"/>
  <c r="Y14" i="41"/>
  <c r="S18" i="41"/>
  <c r="Z11" i="41"/>
  <c r="M18" i="41"/>
  <c r="AG18" i="41"/>
  <c r="AA18" i="41"/>
  <c r="W18" i="41"/>
  <c r="Q18" i="41"/>
  <c r="O18" i="41"/>
  <c r="L18" i="41"/>
  <c r="BC17" i="41"/>
  <c r="AH17" i="41"/>
  <c r="AG17" i="41"/>
  <c r="AF17" i="41"/>
  <c r="AE17" i="41"/>
  <c r="AD17" i="41"/>
  <c r="AC17" i="41"/>
  <c r="AC16" i="41"/>
  <c r="Z17" i="41"/>
  <c r="Y17" i="41"/>
  <c r="V17" i="41"/>
  <c r="U17" i="41"/>
  <c r="T17" i="41"/>
  <c r="W13" i="41"/>
  <c r="S17" i="41"/>
  <c r="X13" i="41"/>
  <c r="W12" i="41"/>
  <c r="S16" i="41"/>
  <c r="R17" i="41"/>
  <c r="Q17" i="41"/>
  <c r="P17" i="41"/>
  <c r="W9" i="41"/>
  <c r="O17" i="41"/>
  <c r="X9" i="41"/>
  <c r="W8" i="41"/>
  <c r="N17" i="41"/>
  <c r="M17" i="41"/>
  <c r="AG16" i="41"/>
  <c r="AE16" i="41"/>
  <c r="Y16" i="41"/>
  <c r="U16" i="41"/>
  <c r="Q16" i="41"/>
  <c r="O16" i="41"/>
  <c r="M16" i="41"/>
  <c r="L16" i="41"/>
  <c r="AZ5" i="41"/>
  <c r="BD15" i="41"/>
  <c r="BC15" i="41"/>
  <c r="AH15" i="41"/>
  <c r="AF15" i="41"/>
  <c r="AD15" i="41"/>
  <c r="AB15" i="41"/>
  <c r="X15" i="41"/>
  <c r="T15" i="41"/>
  <c r="R15" i="41"/>
  <c r="P15" i="41"/>
  <c r="N15" i="41"/>
  <c r="AP14" i="41"/>
  <c r="AG15" i="41"/>
  <c r="AE15" i="41"/>
  <c r="AC15" i="41"/>
  <c r="AA15" i="41"/>
  <c r="AA14" i="41"/>
  <c r="W15" i="41"/>
  <c r="U13" i="41"/>
  <c r="S15" i="41"/>
  <c r="V13" i="41"/>
  <c r="U12" i="41"/>
  <c r="Q15" i="41"/>
  <c r="V11" i="41"/>
  <c r="U11" i="41"/>
  <c r="U10" i="41"/>
  <c r="O15" i="41"/>
  <c r="O14" i="41"/>
  <c r="M15" i="41"/>
  <c r="V7" i="41"/>
  <c r="U7" i="41"/>
  <c r="U6" i="41"/>
  <c r="AO14" i="41"/>
  <c r="AE14" i="41"/>
  <c r="AC14" i="41"/>
  <c r="W14" i="41"/>
  <c r="S14" i="41"/>
  <c r="M14" i="41"/>
  <c r="L14" i="41"/>
  <c r="U1" i="41"/>
  <c r="G14" i="41"/>
  <c r="G19" i="41"/>
  <c r="G24" i="41"/>
  <c r="G29" i="41"/>
  <c r="C36" i="41"/>
  <c r="C43" i="41"/>
  <c r="C14" i="41"/>
  <c r="G20" i="41"/>
  <c r="G25" i="41"/>
  <c r="G30" i="41"/>
  <c r="G35" i="41"/>
  <c r="C42" i="41"/>
  <c r="BC13" i="41"/>
  <c r="AH13" i="41"/>
  <c r="AG13" i="41"/>
  <c r="AG12" i="41"/>
  <c r="AF13" i="41"/>
  <c r="AD13" i="41"/>
  <c r="Z13" i="41"/>
  <c r="R13" i="41"/>
  <c r="P13" i="41"/>
  <c r="N13" i="41"/>
  <c r="AP12" i="41"/>
  <c r="AE13" i="41"/>
  <c r="AC13" i="41"/>
  <c r="Q13" i="41"/>
  <c r="Q12" i="41"/>
  <c r="T11" i="41"/>
  <c r="S11" i="41"/>
  <c r="S10" i="41"/>
  <c r="O13" i="41"/>
  <c r="O12" i="41"/>
  <c r="S7" i="41"/>
  <c r="M13" i="41"/>
  <c r="M12" i="41"/>
  <c r="G13" i="41"/>
  <c r="G18" i="41"/>
  <c r="G23" i="41"/>
  <c r="C30" i="41"/>
  <c r="C37" i="41"/>
  <c r="C44" i="41"/>
  <c r="C13" i="41"/>
  <c r="C20" i="41"/>
  <c r="G26" i="41"/>
  <c r="G31" i="41"/>
  <c r="G36" i="41"/>
  <c r="G41" i="41"/>
  <c r="AC12" i="41"/>
  <c r="L12" i="41"/>
  <c r="G12" i="41"/>
  <c r="G17" i="41"/>
  <c r="C24" i="41"/>
  <c r="C31" i="41"/>
  <c r="C38" i="41"/>
  <c r="G44" i="41"/>
  <c r="C12" i="41"/>
  <c r="C19" i="41"/>
  <c r="C26" i="41"/>
  <c r="G32" i="41"/>
  <c r="G37" i="41"/>
  <c r="G42" i="41"/>
  <c r="BD11" i="41"/>
  <c r="BC11" i="41"/>
  <c r="AH11" i="41"/>
  <c r="AG11" i="41"/>
  <c r="AF11" i="41"/>
  <c r="AE11" i="41"/>
  <c r="AC11" i="41"/>
  <c r="AA11" i="41"/>
  <c r="Y11" i="41"/>
  <c r="W11" i="41"/>
  <c r="O11" i="41"/>
  <c r="M11" i="41"/>
  <c r="AO10" i="41"/>
  <c r="AD11" i="41"/>
  <c r="AC10" i="41"/>
  <c r="AB11" i="41"/>
  <c r="X11" i="41"/>
  <c r="W10" i="41"/>
  <c r="P11" i="41"/>
  <c r="O10" i="41"/>
  <c r="N11" i="41"/>
  <c r="M10" i="41"/>
  <c r="G11" i="41"/>
  <c r="C18" i="41"/>
  <c r="C25" i="41"/>
  <c r="C32" i="41"/>
  <c r="G38" i="41"/>
  <c r="G43" i="41"/>
  <c r="C11" i="41"/>
  <c r="C17" i="41"/>
  <c r="C23" i="41"/>
  <c r="C29" i="41"/>
  <c r="C35" i="41"/>
  <c r="C41" i="41"/>
  <c r="AG10" i="41"/>
  <c r="AA10" i="41"/>
  <c r="Q10" i="41"/>
  <c r="L10" i="41"/>
  <c r="BC9" i="41"/>
  <c r="AH9" i="41"/>
  <c r="AG9" i="41"/>
  <c r="AG8" i="41"/>
  <c r="AF9" i="41"/>
  <c r="AE9" i="41"/>
  <c r="AE8" i="41"/>
  <c r="AD9" i="41"/>
  <c r="AC9" i="41"/>
  <c r="AC8" i="41"/>
  <c r="Z9" i="41"/>
  <c r="Y9" i="41"/>
  <c r="Y8" i="41"/>
  <c r="V9" i="41"/>
  <c r="U9" i="41"/>
  <c r="U8" i="41"/>
  <c r="T9" i="41"/>
  <c r="S9" i="41"/>
  <c r="R9" i="41"/>
  <c r="Q9" i="41"/>
  <c r="Q8" i="41"/>
  <c r="N9" i="41"/>
  <c r="M9" i="41"/>
  <c r="M8" i="41"/>
  <c r="AP8" i="41"/>
  <c r="S8" i="41"/>
  <c r="L8" i="41"/>
  <c r="O1" i="41"/>
  <c r="BC7" i="41"/>
  <c r="AH7" i="41"/>
  <c r="AG7" i="41"/>
  <c r="AF7" i="41"/>
  <c r="AE7" i="41"/>
  <c r="AE6" i="41"/>
  <c r="AD7" i="41"/>
  <c r="AC7" i="41"/>
  <c r="AB7" i="41"/>
  <c r="AA7" i="41"/>
  <c r="AA6" i="41"/>
  <c r="Y7" i="41"/>
  <c r="X7" i="41"/>
  <c r="W7" i="41"/>
  <c r="W6" i="41"/>
  <c r="T7" i="41"/>
  <c r="Q7" i="41"/>
  <c r="P7" i="41"/>
  <c r="O7" i="41"/>
  <c r="O6" i="41"/>
  <c r="AG6" i="41"/>
  <c r="AC6" i="41"/>
  <c r="M6" i="41"/>
  <c r="L6" i="41"/>
  <c r="AU5" i="41"/>
  <c r="BD5" i="41"/>
  <c r="BC5" i="41"/>
  <c r="BA5" i="41"/>
  <c r="AY5" i="41"/>
  <c r="AV5" i="41"/>
  <c r="AG1" i="41"/>
  <c r="AE1" i="41"/>
  <c r="AC1" i="41"/>
  <c r="Y1" i="41"/>
  <c r="BE27" i="36"/>
  <c r="AH25" i="36"/>
  <c r="AD25" i="36"/>
  <c r="AB25" i="36"/>
  <c r="Z25" i="36"/>
  <c r="X25" i="36"/>
  <c r="V25" i="36"/>
  <c r="T25" i="36"/>
  <c r="R25" i="36"/>
  <c r="P25" i="36"/>
  <c r="N25" i="36"/>
  <c r="AP24" i="36"/>
  <c r="AG25" i="36"/>
  <c r="AC25" i="36"/>
  <c r="AA25" i="36"/>
  <c r="Y25" i="36"/>
  <c r="W25" i="36"/>
  <c r="U25" i="36"/>
  <c r="S25" i="36"/>
  <c r="Q25" i="36"/>
  <c r="O25" i="36"/>
  <c r="M25" i="36"/>
  <c r="AO24" i="36"/>
  <c r="M24" i="36"/>
  <c r="O24" i="36"/>
  <c r="Q24" i="36"/>
  <c r="S24" i="36"/>
  <c r="U24" i="36"/>
  <c r="W24" i="36"/>
  <c r="Y24" i="36"/>
  <c r="AA24" i="36"/>
  <c r="AC24" i="36"/>
  <c r="AG24" i="36"/>
  <c r="AK24" i="36"/>
  <c r="AJ24" i="36"/>
  <c r="BE25" i="36"/>
  <c r="L24" i="36"/>
  <c r="BD5" i="36"/>
  <c r="AH23" i="36"/>
  <c r="AG23" i="36"/>
  <c r="AF23" i="36"/>
  <c r="AE23" i="36"/>
  <c r="AB23" i="36"/>
  <c r="AA23" i="36"/>
  <c r="AD21" i="36"/>
  <c r="Z23" i="36"/>
  <c r="Y23" i="36"/>
  <c r="X23" i="36"/>
  <c r="W23" i="36"/>
  <c r="AD17" i="36"/>
  <c r="V23" i="36"/>
  <c r="U23" i="36"/>
  <c r="T23" i="36"/>
  <c r="S23" i="36"/>
  <c r="AD13" i="36"/>
  <c r="R23" i="36"/>
  <c r="Q23" i="36"/>
  <c r="P23" i="36"/>
  <c r="AC9" i="36"/>
  <c r="O23" i="36"/>
  <c r="AD9" i="36"/>
  <c r="N23" i="36"/>
  <c r="M23" i="36"/>
  <c r="AP22" i="36"/>
  <c r="AO22" i="36"/>
  <c r="AQ22" i="36"/>
  <c r="AG22" i="36"/>
  <c r="AE22" i="36"/>
  <c r="Y22" i="36"/>
  <c r="W22" i="36"/>
  <c r="U22" i="36"/>
  <c r="Q22" i="36"/>
  <c r="O22" i="36"/>
  <c r="M22" i="36"/>
  <c r="L22" i="36"/>
  <c r="AH21" i="36"/>
  <c r="AG21" i="36"/>
  <c r="AG20" i="36"/>
  <c r="AF21" i="36"/>
  <c r="Z21" i="36"/>
  <c r="X21" i="36"/>
  <c r="V21" i="36"/>
  <c r="T21" i="36"/>
  <c r="R21" i="36"/>
  <c r="P21" i="36"/>
  <c r="N21" i="36"/>
  <c r="AP20" i="36"/>
  <c r="AE21" i="36"/>
  <c r="AC21" i="36"/>
  <c r="Y21" i="36"/>
  <c r="Y20" i="36"/>
  <c r="W21" i="36"/>
  <c r="W20" i="36"/>
  <c r="AA15" i="36"/>
  <c r="U21" i="36"/>
  <c r="S21" i="36"/>
  <c r="S20" i="36"/>
  <c r="Q21" i="36"/>
  <c r="Q20" i="36"/>
  <c r="O21" i="36"/>
  <c r="O20" i="36"/>
  <c r="M21" i="36"/>
  <c r="AO20" i="36"/>
  <c r="AE20" i="36"/>
  <c r="U20" i="36"/>
  <c r="M20" i="36"/>
  <c r="L20" i="36"/>
  <c r="AA1" i="36"/>
  <c r="AH19" i="36"/>
  <c r="AG19" i="36"/>
  <c r="AF19" i="36"/>
  <c r="AD19" i="36"/>
  <c r="AB19" i="36"/>
  <c r="X19" i="36"/>
  <c r="V19" i="36"/>
  <c r="T19" i="36"/>
  <c r="R19" i="36"/>
  <c r="P19" i="36"/>
  <c r="N19" i="36"/>
  <c r="AP18" i="36"/>
  <c r="AE19" i="36"/>
  <c r="AC19" i="36"/>
  <c r="AA19" i="36"/>
  <c r="W19" i="36"/>
  <c r="U19" i="36"/>
  <c r="S19" i="36"/>
  <c r="Q19" i="36"/>
  <c r="O19" i="36"/>
  <c r="M19" i="36"/>
  <c r="AO18" i="36"/>
  <c r="AA18" i="36"/>
  <c r="Y15" i="36"/>
  <c r="Z15" i="36"/>
  <c r="Y14" i="36"/>
  <c r="U18" i="36"/>
  <c r="Y11" i="36"/>
  <c r="Z11" i="36"/>
  <c r="AH11" i="36"/>
  <c r="AF11" i="36"/>
  <c r="AD11" i="36"/>
  <c r="AB11" i="36"/>
  <c r="Q17" i="36"/>
  <c r="X11" i="36"/>
  <c r="Q15" i="36"/>
  <c r="V11" i="36"/>
  <c r="Q13" i="36"/>
  <c r="T11" i="36"/>
  <c r="P11" i="36"/>
  <c r="N11" i="36"/>
  <c r="AP10" i="36"/>
  <c r="Y7" i="36"/>
  <c r="M18" i="36"/>
  <c r="AG18" i="36"/>
  <c r="AC18" i="36"/>
  <c r="W18" i="36"/>
  <c r="S18" i="36"/>
  <c r="O18" i="36"/>
  <c r="L18" i="36"/>
  <c r="Y1" i="36"/>
  <c r="AH17" i="36"/>
  <c r="AG17" i="36"/>
  <c r="AG16" i="36"/>
  <c r="AF17" i="36"/>
  <c r="AE17" i="36"/>
  <c r="AE16" i="36"/>
  <c r="AC17" i="36"/>
  <c r="AC16" i="36"/>
  <c r="AA17" i="36"/>
  <c r="Z17" i="36"/>
  <c r="Y17" i="36"/>
  <c r="Y16" i="36"/>
  <c r="V17" i="36"/>
  <c r="W15" i="36"/>
  <c r="U17" i="36"/>
  <c r="X15" i="36"/>
  <c r="W14" i="36"/>
  <c r="T17" i="36"/>
  <c r="S17" i="36"/>
  <c r="S16" i="36"/>
  <c r="R17" i="36"/>
  <c r="P17" i="36"/>
  <c r="O17" i="36"/>
  <c r="O16" i="36"/>
  <c r="N17" i="36"/>
  <c r="M17" i="36"/>
  <c r="M16" i="36"/>
  <c r="Q16" i="36"/>
  <c r="L16" i="36"/>
  <c r="G16" i="36"/>
  <c r="G22" i="36"/>
  <c r="G28" i="36"/>
  <c r="G34" i="36"/>
  <c r="G40" i="36"/>
  <c r="C48" i="36"/>
  <c r="C56" i="36"/>
  <c r="C64" i="36"/>
  <c r="C16" i="36"/>
  <c r="G23" i="36"/>
  <c r="G29" i="36"/>
  <c r="G35" i="36"/>
  <c r="G41" i="36"/>
  <c r="G47" i="36"/>
  <c r="C55" i="36"/>
  <c r="C63" i="36"/>
  <c r="AH15" i="36"/>
  <c r="AG15" i="36"/>
  <c r="AF15" i="36"/>
  <c r="AE15" i="36"/>
  <c r="AD15" i="36"/>
  <c r="AC15" i="36"/>
  <c r="AC14" i="36"/>
  <c r="AB15" i="36"/>
  <c r="T15" i="36"/>
  <c r="S15" i="36"/>
  <c r="V13" i="36"/>
  <c r="R15" i="36"/>
  <c r="P15" i="36"/>
  <c r="U9" i="36"/>
  <c r="O15" i="36"/>
  <c r="V9" i="36"/>
  <c r="N15" i="36"/>
  <c r="M15" i="36"/>
  <c r="G15" i="36"/>
  <c r="G21" i="36"/>
  <c r="G27" i="36"/>
  <c r="G33" i="36"/>
  <c r="C41" i="36"/>
  <c r="C49" i="36"/>
  <c r="C57" i="36"/>
  <c r="C65" i="36"/>
  <c r="C15" i="36"/>
  <c r="C23" i="36"/>
  <c r="G30" i="36"/>
  <c r="G36" i="36"/>
  <c r="G42" i="36"/>
  <c r="G48" i="36"/>
  <c r="G54" i="36"/>
  <c r="C62" i="36"/>
  <c r="AP14" i="36"/>
  <c r="AG14" i="36"/>
  <c r="AE14" i="36"/>
  <c r="Q14" i="36"/>
  <c r="O14" i="36"/>
  <c r="M14" i="36"/>
  <c r="L14" i="36"/>
  <c r="AY5" i="36"/>
  <c r="G14" i="36"/>
  <c r="G20" i="36"/>
  <c r="G26" i="36"/>
  <c r="C34" i="36"/>
  <c r="C42" i="36"/>
  <c r="C50" i="36"/>
  <c r="C58" i="36"/>
  <c r="G65" i="36"/>
  <c r="C14" i="36"/>
  <c r="C22" i="36"/>
  <c r="C30" i="36"/>
  <c r="G37" i="36"/>
  <c r="G43" i="36"/>
  <c r="G49" i="36"/>
  <c r="G55" i="36"/>
  <c r="G61" i="36"/>
  <c r="AH13" i="36"/>
  <c r="AG13" i="36"/>
  <c r="AG12" i="36"/>
  <c r="AF13" i="36"/>
  <c r="AE13" i="36"/>
  <c r="AC13" i="36"/>
  <c r="AA13" i="36"/>
  <c r="Z13" i="36"/>
  <c r="Y13" i="36"/>
  <c r="Y12" i="36"/>
  <c r="W13" i="36"/>
  <c r="U13" i="36"/>
  <c r="R13" i="36"/>
  <c r="Q12" i="36"/>
  <c r="P13" i="36"/>
  <c r="O13" i="36"/>
  <c r="O12" i="36"/>
  <c r="N13" i="36"/>
  <c r="M13" i="36"/>
  <c r="G13" i="36"/>
  <c r="G19" i="36"/>
  <c r="C27" i="36"/>
  <c r="C35" i="36"/>
  <c r="C43" i="36"/>
  <c r="C51" i="36"/>
  <c r="G58" i="36"/>
  <c r="G64" i="36"/>
  <c r="C13" i="36"/>
  <c r="C21" i="36"/>
  <c r="C29" i="36"/>
  <c r="C37" i="36"/>
  <c r="G44" i="36"/>
  <c r="G50" i="36"/>
  <c r="G56" i="36"/>
  <c r="G62" i="36"/>
  <c r="AO12" i="36"/>
  <c r="AE12" i="36"/>
  <c r="M12" i="36"/>
  <c r="L12" i="36"/>
  <c r="G12" i="36"/>
  <c r="C20" i="36"/>
  <c r="C28" i="36"/>
  <c r="C36" i="36"/>
  <c r="C44" i="36"/>
  <c r="G51" i="36"/>
  <c r="G57" i="36"/>
  <c r="G63" i="36"/>
  <c r="C12" i="36"/>
  <c r="C19" i="36"/>
  <c r="C26" i="36"/>
  <c r="C33" i="36"/>
  <c r="C40" i="36"/>
  <c r="C47" i="36"/>
  <c r="C54" i="36"/>
  <c r="C61" i="36"/>
  <c r="AG11" i="36"/>
  <c r="AE11" i="36"/>
  <c r="AE10" i="36"/>
  <c r="AC11" i="36"/>
  <c r="AA11" i="36"/>
  <c r="AA10" i="36"/>
  <c r="W11" i="36"/>
  <c r="W10" i="36"/>
  <c r="U11" i="36"/>
  <c r="S11" i="36"/>
  <c r="S10" i="36"/>
  <c r="O11" i="36"/>
  <c r="Q7" i="36"/>
  <c r="M11" i="36"/>
  <c r="R7" i="36"/>
  <c r="Q6" i="36"/>
  <c r="M10" i="36"/>
  <c r="AG10" i="36"/>
  <c r="AC10" i="36"/>
  <c r="U10" i="36"/>
  <c r="Q10" i="36"/>
  <c r="O10" i="36"/>
  <c r="L10" i="36"/>
  <c r="AW5" i="36"/>
  <c r="AH9" i="36"/>
  <c r="AG9" i="36"/>
  <c r="AF9" i="36"/>
  <c r="AE9" i="36"/>
  <c r="AE8" i="36"/>
  <c r="AB9" i="36"/>
  <c r="AA9" i="36"/>
  <c r="AA8" i="36"/>
  <c r="Z9" i="36"/>
  <c r="Y9" i="36"/>
  <c r="X9" i="36"/>
  <c r="W9" i="36"/>
  <c r="W8" i="36"/>
  <c r="T9" i="36"/>
  <c r="S9" i="36"/>
  <c r="S8" i="36"/>
  <c r="R9" i="36"/>
  <c r="Q9" i="36"/>
  <c r="N9" i="36"/>
  <c r="M9" i="36"/>
  <c r="M8" i="36"/>
  <c r="P7" i="36"/>
  <c r="O7" i="36"/>
  <c r="O6" i="36"/>
  <c r="AG8" i="36"/>
  <c r="Y8" i="36"/>
  <c r="Q8" i="36"/>
  <c r="L8" i="36"/>
  <c r="AV5" i="36"/>
  <c r="AH7" i="36"/>
  <c r="AG7" i="36"/>
  <c r="AF7" i="36"/>
  <c r="AE7" i="36"/>
  <c r="AD7" i="36"/>
  <c r="AC7" i="36"/>
  <c r="AB7" i="36"/>
  <c r="AA7" i="36"/>
  <c r="AA6" i="36"/>
  <c r="Z7" i="36"/>
  <c r="X7" i="36"/>
  <c r="W7" i="36"/>
  <c r="V7" i="36"/>
  <c r="U7" i="36"/>
  <c r="T7" i="36"/>
  <c r="S7" i="36"/>
  <c r="S6" i="36"/>
  <c r="AE6" i="36"/>
  <c r="AC6" i="36"/>
  <c r="W6" i="36"/>
  <c r="U6" i="36"/>
  <c r="M6" i="36"/>
  <c r="L6" i="36"/>
  <c r="BC5" i="36"/>
  <c r="AZ5" i="36"/>
  <c r="AX5" i="36"/>
  <c r="AU5" i="36"/>
  <c r="AG1" i="36"/>
  <c r="AC1" i="36"/>
  <c r="W1" i="36"/>
  <c r="S1" i="36"/>
  <c r="M1" i="36"/>
  <c r="BE27" i="35"/>
  <c r="BE25" i="35"/>
  <c r="BC27" i="35"/>
  <c r="BE23" i="35"/>
  <c r="BC25" i="35"/>
  <c r="BC9" i="35"/>
  <c r="BD23" i="35"/>
  <c r="BD21" i="35"/>
  <c r="AH21" i="35"/>
  <c r="AG21" i="35"/>
  <c r="AE21" i="35"/>
  <c r="AC21" i="35"/>
  <c r="Y21" i="35"/>
  <c r="W21" i="35"/>
  <c r="U21" i="35"/>
  <c r="S21" i="35"/>
  <c r="Q21" i="35"/>
  <c r="O21" i="35"/>
  <c r="M21" i="35"/>
  <c r="AO20" i="35"/>
  <c r="AF21" i="35"/>
  <c r="AD21" i="35"/>
  <c r="Z21" i="35"/>
  <c r="X21" i="35"/>
  <c r="V21" i="35"/>
  <c r="T21" i="35"/>
  <c r="R21" i="35"/>
  <c r="P21" i="35"/>
  <c r="N21" i="35"/>
  <c r="AP20" i="35"/>
  <c r="AQ20" i="35"/>
  <c r="AE20" i="35"/>
  <c r="AC20" i="35"/>
  <c r="AA19" i="35"/>
  <c r="W20" i="35"/>
  <c r="U20" i="35"/>
  <c r="S20" i="35"/>
  <c r="AA11" i="35"/>
  <c r="O20" i="35"/>
  <c r="M20" i="35"/>
  <c r="Y20" i="35"/>
  <c r="Q20" i="35"/>
  <c r="L20" i="35"/>
  <c r="C13" i="35"/>
  <c r="C20" i="35"/>
  <c r="G26" i="35"/>
  <c r="G31" i="35"/>
  <c r="G36" i="35"/>
  <c r="G41" i="35"/>
  <c r="BD19" i="35"/>
  <c r="BC19" i="35"/>
  <c r="AH19" i="35"/>
  <c r="AG19" i="35"/>
  <c r="AF19" i="35"/>
  <c r="AE19" i="35"/>
  <c r="AD19" i="35"/>
  <c r="AC19" i="35"/>
  <c r="AC18" i="35"/>
  <c r="AB19" i="35"/>
  <c r="X19" i="35"/>
  <c r="W19" i="35"/>
  <c r="Z17" i="35"/>
  <c r="V19" i="35"/>
  <c r="U19" i="35"/>
  <c r="T19" i="35"/>
  <c r="Y13" i="35"/>
  <c r="S19" i="35"/>
  <c r="Z13" i="35"/>
  <c r="Y12" i="35"/>
  <c r="S18" i="35"/>
  <c r="R19" i="35"/>
  <c r="Q19" i="35"/>
  <c r="P19" i="35"/>
  <c r="Y9" i="35"/>
  <c r="O19" i="35"/>
  <c r="Z9" i="35"/>
  <c r="N19" i="35"/>
  <c r="M19" i="35"/>
  <c r="AP18" i="35"/>
  <c r="AG18" i="35"/>
  <c r="AE18" i="35"/>
  <c r="W18" i="35"/>
  <c r="U18" i="35"/>
  <c r="Q18" i="35"/>
  <c r="O18" i="35"/>
  <c r="M18" i="35"/>
  <c r="L18" i="35"/>
  <c r="BD17" i="35"/>
  <c r="AH17" i="35"/>
  <c r="AG17" i="35"/>
  <c r="AG16" i="35"/>
  <c r="AF17" i="35"/>
  <c r="AE17" i="35"/>
  <c r="AD17" i="35"/>
  <c r="AC17" i="35"/>
  <c r="AC16" i="35"/>
  <c r="AA17" i="35"/>
  <c r="Y17" i="35"/>
  <c r="Y16" i="35"/>
  <c r="V17" i="35"/>
  <c r="W15" i="35"/>
  <c r="U17" i="35"/>
  <c r="X15" i="35"/>
  <c r="W14" i="35"/>
  <c r="T17" i="35"/>
  <c r="S17" i="35"/>
  <c r="S16" i="35"/>
  <c r="R17" i="35"/>
  <c r="Q17" i="35"/>
  <c r="Q16" i="35"/>
  <c r="P17" i="35"/>
  <c r="O17" i="35"/>
  <c r="O16" i="35"/>
  <c r="N17" i="35"/>
  <c r="M17" i="35"/>
  <c r="AO16" i="35"/>
  <c r="AE16" i="35"/>
  <c r="U16" i="35"/>
  <c r="M16" i="35"/>
  <c r="L16" i="35"/>
  <c r="W1" i="35"/>
  <c r="BD15" i="35"/>
  <c r="BC15" i="35"/>
  <c r="AH15" i="35"/>
  <c r="AF15" i="35"/>
  <c r="AD15" i="35"/>
  <c r="AB15" i="35"/>
  <c r="Z15" i="35"/>
  <c r="T15" i="35"/>
  <c r="R15" i="35"/>
  <c r="P15" i="35"/>
  <c r="N15" i="35"/>
  <c r="AP14" i="35"/>
  <c r="AG15" i="35"/>
  <c r="AG14" i="35"/>
  <c r="AE15" i="35"/>
  <c r="AC15" i="35"/>
  <c r="Y15" i="35"/>
  <c r="Y14" i="35"/>
  <c r="U13" i="35"/>
  <c r="S15" i="35"/>
  <c r="V13" i="35"/>
  <c r="U12" i="35"/>
  <c r="Q15" i="35"/>
  <c r="U9" i="35"/>
  <c r="O15" i="35"/>
  <c r="O14" i="35"/>
  <c r="M15" i="35"/>
  <c r="AE14" i="35"/>
  <c r="AC14" i="35"/>
  <c r="S14" i="35"/>
  <c r="Q14" i="35"/>
  <c r="M14" i="35"/>
  <c r="L14" i="35"/>
  <c r="AY5" i="35"/>
  <c r="G14" i="35"/>
  <c r="G19" i="35"/>
  <c r="G24" i="35"/>
  <c r="G29" i="35"/>
  <c r="C36" i="35"/>
  <c r="C43" i="35"/>
  <c r="C14" i="35"/>
  <c r="G20" i="35"/>
  <c r="G25" i="35"/>
  <c r="G30" i="35"/>
  <c r="G35" i="35"/>
  <c r="C42" i="35"/>
  <c r="BD13" i="35"/>
  <c r="BC13" i="35"/>
  <c r="AH13" i="35"/>
  <c r="AG13" i="35"/>
  <c r="AF13" i="35"/>
  <c r="AE13" i="35"/>
  <c r="AD13" i="35"/>
  <c r="AC13" i="35"/>
  <c r="AC12" i="35"/>
  <c r="AA13" i="35"/>
  <c r="W13" i="35"/>
  <c r="R13" i="35"/>
  <c r="Q13" i="35"/>
  <c r="T11" i="35"/>
  <c r="S11" i="35"/>
  <c r="S10" i="35"/>
  <c r="P13" i="35"/>
  <c r="O13" i="35"/>
  <c r="N13" i="35"/>
  <c r="M13" i="35"/>
  <c r="M12" i="35"/>
  <c r="G13" i="35"/>
  <c r="G18" i="35"/>
  <c r="G23" i="35"/>
  <c r="C30" i="35"/>
  <c r="C37" i="35"/>
  <c r="C44" i="35"/>
  <c r="AG12" i="35"/>
  <c r="Q12" i="35"/>
  <c r="O12" i="35"/>
  <c r="L12" i="35"/>
  <c r="AX5" i="35"/>
  <c r="G12" i="35"/>
  <c r="G17" i="35"/>
  <c r="C24" i="35"/>
  <c r="C31" i="35"/>
  <c r="C38" i="35"/>
  <c r="G44" i="35"/>
  <c r="C12" i="35"/>
  <c r="C19" i="35"/>
  <c r="C26" i="35"/>
  <c r="G32" i="35"/>
  <c r="G37" i="35"/>
  <c r="G42" i="35"/>
  <c r="BD11" i="35"/>
  <c r="BC11" i="35"/>
  <c r="AH11" i="35"/>
  <c r="AG11" i="35"/>
  <c r="AF11" i="35"/>
  <c r="AE11" i="35"/>
  <c r="AD11" i="35"/>
  <c r="AC11" i="35"/>
  <c r="AC10" i="35"/>
  <c r="AB11" i="35"/>
  <c r="Z11" i="35"/>
  <c r="X11" i="35"/>
  <c r="V11" i="35"/>
  <c r="P11" i="35"/>
  <c r="N11" i="35"/>
  <c r="AP10" i="35"/>
  <c r="Y11" i="35"/>
  <c r="U11" i="35"/>
  <c r="U10" i="35"/>
  <c r="Q9" i="35"/>
  <c r="O11" i="35"/>
  <c r="R9" i="35"/>
  <c r="M11" i="35"/>
  <c r="G11" i="35"/>
  <c r="C18" i="35"/>
  <c r="C25" i="35"/>
  <c r="C32" i="35"/>
  <c r="G38" i="35"/>
  <c r="G43" i="35"/>
  <c r="C11" i="35"/>
  <c r="C17" i="35"/>
  <c r="C23" i="35"/>
  <c r="C29" i="35"/>
  <c r="C35" i="35"/>
  <c r="C41" i="35"/>
  <c r="AG10" i="35"/>
  <c r="AE10" i="35"/>
  <c r="Y10" i="35"/>
  <c r="Q10" i="35"/>
  <c r="M10" i="35"/>
  <c r="L10" i="35"/>
  <c r="BD9" i="35"/>
  <c r="AH9" i="35"/>
  <c r="AG9" i="35"/>
  <c r="AF9" i="35"/>
  <c r="AE9" i="35"/>
  <c r="AE8" i="35"/>
  <c r="AD9" i="35"/>
  <c r="AC9" i="35"/>
  <c r="AB9" i="35"/>
  <c r="AA9" i="35"/>
  <c r="AA8" i="35"/>
  <c r="X9" i="35"/>
  <c r="W9" i="35"/>
  <c r="W8" i="35"/>
  <c r="T9" i="35"/>
  <c r="S9" i="35"/>
  <c r="S8" i="35"/>
  <c r="N9" i="35"/>
  <c r="M9" i="35"/>
  <c r="M8" i="35"/>
  <c r="P7" i="35"/>
  <c r="O7" i="35"/>
  <c r="O6" i="35"/>
  <c r="AG8" i="35"/>
  <c r="AC8" i="35"/>
  <c r="L8" i="35"/>
  <c r="BD7" i="35"/>
  <c r="BC7" i="35"/>
  <c r="AH7" i="35"/>
  <c r="AG7" i="35"/>
  <c r="AF7" i="35"/>
  <c r="AE7" i="35"/>
  <c r="AD7" i="35"/>
  <c r="AC7" i="35"/>
  <c r="AB7" i="35"/>
  <c r="AA7" i="35"/>
  <c r="AA6" i="35"/>
  <c r="Z7" i="35"/>
  <c r="Y7" i="35"/>
  <c r="Y6" i="35"/>
  <c r="X7" i="35"/>
  <c r="W7" i="35"/>
  <c r="V7" i="35"/>
  <c r="U7" i="35"/>
  <c r="S7" i="35"/>
  <c r="R7" i="35"/>
  <c r="Q7" i="35"/>
  <c r="Q6" i="35"/>
  <c r="AO6" i="35"/>
  <c r="AE6" i="35"/>
  <c r="AC6" i="35"/>
  <c r="W6" i="35"/>
  <c r="U6" i="35"/>
  <c r="M6" i="35"/>
  <c r="L6" i="35"/>
  <c r="AU5" i="35"/>
  <c r="BD5" i="35"/>
  <c r="BC5" i="35"/>
  <c r="BB5" i="35"/>
  <c r="BA5" i="35"/>
  <c r="AW5" i="35"/>
  <c r="AV5" i="35"/>
  <c r="AG1" i="35"/>
  <c r="AE1" i="35"/>
  <c r="AC1" i="35"/>
  <c r="AA1" i="35"/>
  <c r="Y1" i="35"/>
  <c r="S1" i="35"/>
  <c r="Q1" i="35"/>
  <c r="O1" i="35"/>
  <c r="BE27" i="34"/>
  <c r="AH25" i="34"/>
  <c r="AD25" i="34"/>
  <c r="AB25" i="34"/>
  <c r="Z25" i="34"/>
  <c r="X25" i="34"/>
  <c r="V25" i="34"/>
  <c r="T25" i="34"/>
  <c r="R25" i="34"/>
  <c r="P25" i="34"/>
  <c r="N25" i="34"/>
  <c r="AP24" i="34"/>
  <c r="AG25" i="34"/>
  <c r="AC25" i="34"/>
  <c r="AF23" i="34"/>
  <c r="AE23" i="34"/>
  <c r="AE22" i="34"/>
  <c r="AE21" i="34"/>
  <c r="AA25" i="34"/>
  <c r="Y25" i="34"/>
  <c r="Y24" i="34"/>
  <c r="W25" i="34"/>
  <c r="W24" i="34"/>
  <c r="U25" i="34"/>
  <c r="AF15" i="34"/>
  <c r="AE13" i="34"/>
  <c r="S25" i="34"/>
  <c r="Q25" i="34"/>
  <c r="Q24" i="34"/>
  <c r="O25" i="34"/>
  <c r="O24" i="34"/>
  <c r="M25" i="34"/>
  <c r="AF7" i="34"/>
  <c r="AE7" i="34"/>
  <c r="AE6" i="34"/>
  <c r="AO24" i="34"/>
  <c r="AQ24" i="34"/>
  <c r="AC24" i="34"/>
  <c r="AA24" i="34"/>
  <c r="U24" i="34"/>
  <c r="S24" i="34"/>
  <c r="M24" i="34"/>
  <c r="L24" i="34"/>
  <c r="BD5" i="34"/>
  <c r="AH23" i="34"/>
  <c r="AB23" i="34"/>
  <c r="Z23" i="34"/>
  <c r="X23" i="34"/>
  <c r="V23" i="34"/>
  <c r="T23" i="34"/>
  <c r="R23" i="34"/>
  <c r="P23" i="34"/>
  <c r="N23" i="34"/>
  <c r="AP22" i="34"/>
  <c r="AG23" i="34"/>
  <c r="AA23" i="34"/>
  <c r="AD21" i="34"/>
  <c r="Y23" i="34"/>
  <c r="AD19" i="34"/>
  <c r="AC19" i="34"/>
  <c r="AC18" i="34"/>
  <c r="W23" i="34"/>
  <c r="AD17" i="34"/>
  <c r="U23" i="34"/>
  <c r="S23" i="34"/>
  <c r="AD13" i="34"/>
  <c r="Q23" i="34"/>
  <c r="AC9" i="34"/>
  <c r="O23" i="34"/>
  <c r="AD9" i="34"/>
  <c r="M23" i="34"/>
  <c r="AO22" i="34"/>
  <c r="AQ22" i="34"/>
  <c r="AG22" i="34"/>
  <c r="Y22" i="34"/>
  <c r="W22" i="34"/>
  <c r="U22" i="34"/>
  <c r="Q22" i="34"/>
  <c r="O22" i="34"/>
  <c r="M22" i="34"/>
  <c r="L22" i="34"/>
  <c r="BC5" i="34"/>
  <c r="AH21" i="34"/>
  <c r="AG21" i="34"/>
  <c r="AG20" i="34"/>
  <c r="AF21" i="34"/>
  <c r="Z21" i="34"/>
  <c r="X21" i="34"/>
  <c r="V21" i="34"/>
  <c r="T21" i="34"/>
  <c r="R21" i="34"/>
  <c r="P21" i="34"/>
  <c r="N21" i="34"/>
  <c r="AP20" i="34"/>
  <c r="AC21" i="34"/>
  <c r="AC20" i="34"/>
  <c r="Y21" i="34"/>
  <c r="Y20" i="34"/>
  <c r="AA17" i="34"/>
  <c r="W21" i="34"/>
  <c r="W20" i="34"/>
  <c r="AA15" i="34"/>
  <c r="U21" i="34"/>
  <c r="AA13" i="34"/>
  <c r="S21" i="34"/>
  <c r="AB13" i="34"/>
  <c r="AA12" i="34"/>
  <c r="Q21" i="34"/>
  <c r="Q20" i="34"/>
  <c r="O21" i="34"/>
  <c r="O20" i="34"/>
  <c r="M21" i="34"/>
  <c r="U20" i="34"/>
  <c r="M20" i="34"/>
  <c r="L20" i="34"/>
  <c r="BB5" i="34"/>
  <c r="AH19" i="34"/>
  <c r="AG19" i="34"/>
  <c r="AG18" i="34"/>
  <c r="AF19" i="34"/>
  <c r="AB19" i="34"/>
  <c r="X19" i="34"/>
  <c r="V19" i="34"/>
  <c r="T19" i="34"/>
  <c r="R19" i="34"/>
  <c r="P19" i="34"/>
  <c r="N19" i="34"/>
  <c r="AP18" i="34"/>
  <c r="AE19" i="34"/>
  <c r="AA19" i="34"/>
  <c r="W19" i="34"/>
  <c r="U19" i="34"/>
  <c r="S19" i="34"/>
  <c r="Q19" i="34"/>
  <c r="O19" i="34"/>
  <c r="M19" i="34"/>
  <c r="AO18" i="34"/>
  <c r="AA18" i="34"/>
  <c r="W18" i="34"/>
  <c r="Y15" i="34"/>
  <c r="Z15" i="34"/>
  <c r="Y14" i="34"/>
  <c r="U18" i="34"/>
  <c r="Y11" i="34"/>
  <c r="Z11" i="34"/>
  <c r="AH11" i="34"/>
  <c r="AF11" i="34"/>
  <c r="AD11" i="34"/>
  <c r="AB11" i="34"/>
  <c r="Q17" i="34"/>
  <c r="X11" i="34"/>
  <c r="Q15" i="34"/>
  <c r="V11" i="34"/>
  <c r="Q13" i="34"/>
  <c r="T11" i="34"/>
  <c r="P11" i="34"/>
  <c r="N11" i="34"/>
  <c r="AP10" i="34"/>
  <c r="O18" i="34"/>
  <c r="Y7" i="34"/>
  <c r="M18" i="34"/>
  <c r="S18" i="34"/>
  <c r="L18" i="34"/>
  <c r="BA5" i="34"/>
  <c r="AH17" i="34"/>
  <c r="AG17" i="34"/>
  <c r="AF17" i="34"/>
  <c r="AC17" i="34"/>
  <c r="AC16" i="34"/>
  <c r="Z17" i="34"/>
  <c r="Y17" i="34"/>
  <c r="Y16" i="34"/>
  <c r="V17" i="34"/>
  <c r="W15" i="34"/>
  <c r="U17" i="34"/>
  <c r="X15" i="34"/>
  <c r="W14" i="34"/>
  <c r="T17" i="34"/>
  <c r="W13" i="34"/>
  <c r="S17" i="34"/>
  <c r="S16" i="34"/>
  <c r="R17" i="34"/>
  <c r="P17" i="34"/>
  <c r="O17" i="34"/>
  <c r="O16" i="34"/>
  <c r="N17" i="34"/>
  <c r="M17" i="34"/>
  <c r="M16" i="34"/>
  <c r="Q16" i="34"/>
  <c r="L16" i="34"/>
  <c r="AZ5" i="34"/>
  <c r="G16" i="34"/>
  <c r="G22" i="34"/>
  <c r="G28" i="34"/>
  <c r="G34" i="34"/>
  <c r="G40" i="34"/>
  <c r="C48" i="34"/>
  <c r="C56" i="34"/>
  <c r="C64" i="34"/>
  <c r="C16" i="34"/>
  <c r="G23" i="34"/>
  <c r="G29" i="34"/>
  <c r="G35" i="34"/>
  <c r="G41" i="34"/>
  <c r="G47" i="34"/>
  <c r="C55" i="34"/>
  <c r="C63" i="34"/>
  <c r="AH15" i="34"/>
  <c r="AG15" i="34"/>
  <c r="AE15" i="34"/>
  <c r="AD15" i="34"/>
  <c r="AC15" i="34"/>
  <c r="AC14" i="34"/>
  <c r="AB15" i="34"/>
  <c r="T15" i="34"/>
  <c r="S15" i="34"/>
  <c r="V13" i="34"/>
  <c r="R15" i="34"/>
  <c r="P15" i="34"/>
  <c r="U9" i="34"/>
  <c r="O15" i="34"/>
  <c r="V9" i="34"/>
  <c r="N15" i="34"/>
  <c r="M15" i="34"/>
  <c r="G15" i="34"/>
  <c r="G21" i="34"/>
  <c r="G27" i="34"/>
  <c r="G33" i="34"/>
  <c r="C41" i="34"/>
  <c r="C49" i="34"/>
  <c r="C57" i="34"/>
  <c r="C65" i="34"/>
  <c r="C15" i="34"/>
  <c r="C23" i="34"/>
  <c r="G30" i="34"/>
  <c r="G36" i="34"/>
  <c r="G42" i="34"/>
  <c r="G48" i="34"/>
  <c r="G54" i="34"/>
  <c r="C62" i="34"/>
  <c r="AG14" i="34"/>
  <c r="Q14" i="34"/>
  <c r="O14" i="34"/>
  <c r="M14" i="34"/>
  <c r="L14" i="34"/>
  <c r="AY5" i="34"/>
  <c r="G14" i="34"/>
  <c r="G20" i="34"/>
  <c r="G26" i="34"/>
  <c r="C34" i="34"/>
  <c r="C42" i="34"/>
  <c r="C50" i="34"/>
  <c r="C58" i="34"/>
  <c r="G65" i="34"/>
  <c r="C14" i="34"/>
  <c r="C22" i="34"/>
  <c r="C30" i="34"/>
  <c r="G37" i="34"/>
  <c r="G43" i="34"/>
  <c r="G49" i="34"/>
  <c r="G55" i="34"/>
  <c r="G61" i="34"/>
  <c r="AH13" i="34"/>
  <c r="AG13" i="34"/>
  <c r="AG12" i="34"/>
  <c r="AF13" i="34"/>
  <c r="AC13" i="34"/>
  <c r="AC12" i="34"/>
  <c r="Z13" i="34"/>
  <c r="Y13" i="34"/>
  <c r="Y12" i="34"/>
  <c r="U13" i="34"/>
  <c r="R13" i="34"/>
  <c r="Q12" i="34"/>
  <c r="P13" i="34"/>
  <c r="O13" i="34"/>
  <c r="O12" i="34"/>
  <c r="N13" i="34"/>
  <c r="M13" i="34"/>
  <c r="G13" i="34"/>
  <c r="G19" i="34"/>
  <c r="C27" i="34"/>
  <c r="C35" i="34"/>
  <c r="C43" i="34"/>
  <c r="C51" i="34"/>
  <c r="G58" i="34"/>
  <c r="G64" i="34"/>
  <c r="C13" i="34"/>
  <c r="C21" i="34"/>
  <c r="C29" i="34"/>
  <c r="C37" i="34"/>
  <c r="G44" i="34"/>
  <c r="G50" i="34"/>
  <c r="G56" i="34"/>
  <c r="G62" i="34"/>
  <c r="M12" i="34"/>
  <c r="L12" i="34"/>
  <c r="G12" i="34"/>
  <c r="C20" i="34"/>
  <c r="C28" i="34"/>
  <c r="C36" i="34"/>
  <c r="C44" i="34"/>
  <c r="G51" i="34"/>
  <c r="G57" i="34"/>
  <c r="G63" i="34"/>
  <c r="C12" i="34"/>
  <c r="C19" i="34"/>
  <c r="C26" i="34"/>
  <c r="C33" i="34"/>
  <c r="C40" i="34"/>
  <c r="C47" i="34"/>
  <c r="C54" i="34"/>
  <c r="C61" i="34"/>
  <c r="AG11" i="34"/>
  <c r="AE11" i="34"/>
  <c r="AE10" i="34"/>
  <c r="AC11" i="34"/>
  <c r="AC10" i="34"/>
  <c r="AA11" i="34"/>
  <c r="AA10" i="34"/>
  <c r="W11" i="34"/>
  <c r="W10" i="34"/>
  <c r="U11" i="34"/>
  <c r="S11" i="34"/>
  <c r="S10" i="34"/>
  <c r="O11" i="34"/>
  <c r="R9" i="34"/>
  <c r="Q9" i="34"/>
  <c r="Q8" i="34"/>
  <c r="Q7" i="34"/>
  <c r="M11" i="34"/>
  <c r="R7" i="34"/>
  <c r="Q6" i="34"/>
  <c r="M10" i="34"/>
  <c r="AG10" i="34"/>
  <c r="Q10" i="34"/>
  <c r="O10" i="34"/>
  <c r="L10" i="34"/>
  <c r="Q1" i="34"/>
  <c r="AH9" i="34"/>
  <c r="AG9" i="34"/>
  <c r="AF9" i="34"/>
  <c r="AE9" i="34"/>
  <c r="AE8" i="34"/>
  <c r="AB9" i="34"/>
  <c r="AA9" i="34"/>
  <c r="AA8" i="34"/>
  <c r="Y9" i="34"/>
  <c r="X9" i="34"/>
  <c r="W9" i="34"/>
  <c r="W8" i="34"/>
  <c r="T9" i="34"/>
  <c r="S9" i="34"/>
  <c r="S8" i="34"/>
  <c r="N9" i="34"/>
  <c r="M9" i="34"/>
  <c r="M8" i="34"/>
  <c r="P7" i="34"/>
  <c r="O7" i="34"/>
  <c r="O6" i="34"/>
  <c r="AG8" i="34"/>
  <c r="L8" i="34"/>
  <c r="AH7" i="34"/>
  <c r="AD7" i="34"/>
  <c r="AB7" i="34"/>
  <c r="Z7" i="34"/>
  <c r="X7" i="34"/>
  <c r="V7" i="34"/>
  <c r="T7" i="34"/>
  <c r="AP6" i="34"/>
  <c r="AG7" i="34"/>
  <c r="AC7" i="34"/>
  <c r="AA7" i="34"/>
  <c r="AA6" i="34"/>
  <c r="W7" i="34"/>
  <c r="U7" i="34"/>
  <c r="S7" i="34"/>
  <c r="S6" i="34"/>
  <c r="AC6" i="34"/>
  <c r="W6" i="34"/>
  <c r="U6" i="34"/>
  <c r="M6" i="34"/>
  <c r="L6" i="34"/>
  <c r="AX5" i="34"/>
  <c r="AV5" i="34"/>
  <c r="AU5" i="34"/>
  <c r="AG1" i="34"/>
  <c r="S1" i="34"/>
  <c r="O1" i="34"/>
  <c r="M1" i="34"/>
  <c r="BE27" i="32"/>
  <c r="BE25" i="32"/>
  <c r="BC27" i="32"/>
  <c r="BD23" i="32"/>
  <c r="BE19" i="32"/>
  <c r="BA25" i="32"/>
  <c r="BE23" i="32"/>
  <c r="BC25" i="32"/>
  <c r="BA23" i="32"/>
  <c r="BE21" i="32"/>
  <c r="BA27" i="32"/>
  <c r="BA21" i="32"/>
  <c r="AZ27" i="32"/>
  <c r="BD19" i="32"/>
  <c r="BC19" i="32"/>
  <c r="BB17" i="32"/>
  <c r="BA17" i="32"/>
  <c r="AH17" i="32"/>
  <c r="AG17" i="32"/>
  <c r="AG16" i="32"/>
  <c r="AF17" i="32"/>
  <c r="AD17" i="32"/>
  <c r="AB17" i="32"/>
  <c r="Z17" i="32"/>
  <c r="V17" i="32"/>
  <c r="T17" i="32"/>
  <c r="R17" i="32"/>
  <c r="P17" i="32"/>
  <c r="N17" i="32"/>
  <c r="AP16" i="32"/>
  <c r="AE17" i="32"/>
  <c r="AC17" i="32"/>
  <c r="AC16" i="32"/>
  <c r="AA17" i="32"/>
  <c r="AA16" i="32"/>
  <c r="Y17" i="32"/>
  <c r="Y16" i="32"/>
  <c r="U17" i="32"/>
  <c r="S17" i="32"/>
  <c r="S16" i="32"/>
  <c r="Q17" i="32"/>
  <c r="Q16" i="32"/>
  <c r="O17" i="32"/>
  <c r="X9" i="32"/>
  <c r="W9" i="32"/>
  <c r="W8" i="32"/>
  <c r="W7" i="32"/>
  <c r="M17" i="32"/>
  <c r="X7" i="32"/>
  <c r="W6" i="32"/>
  <c r="C11" i="32"/>
  <c r="C17" i="32"/>
  <c r="G22" i="32"/>
  <c r="G26" i="32"/>
  <c r="AO16" i="32"/>
  <c r="AQ16" i="32"/>
  <c r="AE16" i="32"/>
  <c r="U16" i="32"/>
  <c r="M16" i="32"/>
  <c r="L16" i="32"/>
  <c r="W1" i="32"/>
  <c r="G16" i="32"/>
  <c r="C16" i="32"/>
  <c r="C22" i="32"/>
  <c r="G27" i="32"/>
  <c r="BD15" i="32"/>
  <c r="BA15" i="32"/>
  <c r="AH15" i="32"/>
  <c r="AG15" i="32"/>
  <c r="AF15" i="32"/>
  <c r="AD15" i="32"/>
  <c r="AB15" i="32"/>
  <c r="Z15" i="32"/>
  <c r="X15" i="32"/>
  <c r="T15" i="32"/>
  <c r="R15" i="32"/>
  <c r="P15" i="32"/>
  <c r="N15" i="32"/>
  <c r="AP14" i="32"/>
  <c r="AE15" i="32"/>
  <c r="AC15" i="32"/>
  <c r="AA15" i="32"/>
  <c r="Y15" i="32"/>
  <c r="W15" i="32"/>
  <c r="S15" i="32"/>
  <c r="Q15" i="32"/>
  <c r="O15" i="32"/>
  <c r="M15" i="32"/>
  <c r="AO14" i="32"/>
  <c r="AQ14" i="32"/>
  <c r="AA14" i="32"/>
  <c r="W14" i="32"/>
  <c r="Q14" i="32"/>
  <c r="M14" i="32"/>
  <c r="G15" i="32"/>
  <c r="C21" i="32"/>
  <c r="C27" i="32"/>
  <c r="C15" i="32"/>
  <c r="AG14" i="32"/>
  <c r="AC14" i="32"/>
  <c r="Y14" i="32"/>
  <c r="S14" i="32"/>
  <c r="O14" i="32"/>
  <c r="L14" i="32"/>
  <c r="AY5" i="32"/>
  <c r="BB13" i="32"/>
  <c r="BA13" i="32"/>
  <c r="AH13" i="32"/>
  <c r="AG13" i="32"/>
  <c r="AE13" i="32"/>
  <c r="AC13" i="32"/>
  <c r="AA13" i="32"/>
  <c r="Y13" i="32"/>
  <c r="W13" i="32"/>
  <c r="U13" i="32"/>
  <c r="Q13" i="32"/>
  <c r="O13" i="32"/>
  <c r="M13" i="32"/>
  <c r="AO12" i="32"/>
  <c r="AF13" i="32"/>
  <c r="AE12" i="32"/>
  <c r="AD13" i="32"/>
  <c r="AC12" i="32"/>
  <c r="AB13" i="32"/>
  <c r="Z13" i="32"/>
  <c r="Y12" i="32"/>
  <c r="V13" i="32"/>
  <c r="U12" i="32"/>
  <c r="R13" i="32"/>
  <c r="S11" i="32"/>
  <c r="T11" i="32"/>
  <c r="S10" i="32"/>
  <c r="P13" i="32"/>
  <c r="T9" i="32"/>
  <c r="S9" i="32"/>
  <c r="S8" i="32"/>
  <c r="N13" i="32"/>
  <c r="M12" i="32"/>
  <c r="AA12" i="32"/>
  <c r="Q12" i="32"/>
  <c r="L12" i="32"/>
  <c r="G12" i="32"/>
  <c r="G20" i="32"/>
  <c r="C26" i="32"/>
  <c r="C12" i="32"/>
  <c r="G17" i="32"/>
  <c r="G21" i="32"/>
  <c r="G25" i="32"/>
  <c r="BC11" i="32"/>
  <c r="BB11" i="32"/>
  <c r="BA11" i="32"/>
  <c r="AH11" i="32"/>
  <c r="AG11" i="32"/>
  <c r="AF11" i="32"/>
  <c r="AE11" i="32"/>
  <c r="AD11" i="32"/>
  <c r="AC11" i="32"/>
  <c r="AC10" i="32"/>
  <c r="AB11" i="32"/>
  <c r="AA11" i="32"/>
  <c r="Z11" i="32"/>
  <c r="Y11" i="32"/>
  <c r="X11" i="32"/>
  <c r="V11" i="32"/>
  <c r="P11" i="32"/>
  <c r="O11" i="32"/>
  <c r="O10" i="32"/>
  <c r="N11" i="32"/>
  <c r="M11" i="32"/>
  <c r="G11" i="32"/>
  <c r="AP10" i="32"/>
  <c r="AG10" i="32"/>
  <c r="AE10" i="32"/>
  <c r="AA10" i="32"/>
  <c r="Y10" i="32"/>
  <c r="Q10" i="32"/>
  <c r="M10" i="32"/>
  <c r="L10" i="32"/>
  <c r="AW5" i="32"/>
  <c r="G10" i="32"/>
  <c r="C10" i="32"/>
  <c r="C20" i="32"/>
  <c r="C25" i="32"/>
  <c r="BC9" i="32"/>
  <c r="BB9" i="32"/>
  <c r="BA9" i="32"/>
  <c r="AH9" i="32"/>
  <c r="AG9" i="32"/>
  <c r="AG8" i="32"/>
  <c r="AF9" i="32"/>
  <c r="AE9" i="32"/>
  <c r="AD9" i="32"/>
  <c r="AC9" i="32"/>
  <c r="AB9" i="32"/>
  <c r="AA9" i="32"/>
  <c r="Z9" i="32"/>
  <c r="Y9" i="32"/>
  <c r="Y8" i="32"/>
  <c r="V9" i="32"/>
  <c r="U9" i="32"/>
  <c r="R9" i="32"/>
  <c r="N9" i="32"/>
  <c r="M9" i="32"/>
  <c r="AE8" i="32"/>
  <c r="AC8" i="32"/>
  <c r="AA8" i="32"/>
  <c r="U8" i="32"/>
  <c r="M8" i="32"/>
  <c r="L8" i="32"/>
  <c r="O1" i="32"/>
  <c r="BB7" i="32"/>
  <c r="BA7" i="32"/>
  <c r="AH7" i="32"/>
  <c r="AG7" i="32"/>
  <c r="AF7" i="32"/>
  <c r="AE7" i="32"/>
  <c r="AE6" i="32"/>
  <c r="AD7" i="32"/>
  <c r="AC7" i="32"/>
  <c r="AC6" i="32"/>
  <c r="AB7" i="32"/>
  <c r="AA7" i="32"/>
  <c r="Z7" i="32"/>
  <c r="Y7" i="32"/>
  <c r="Y6" i="32"/>
  <c r="U7" i="32"/>
  <c r="T7" i="32"/>
  <c r="R7" i="32"/>
  <c r="Q7" i="32"/>
  <c r="Q6" i="32"/>
  <c r="P7" i="32"/>
  <c r="O7" i="32"/>
  <c r="O6" i="32"/>
  <c r="AA6" i="32"/>
  <c r="M6" i="32"/>
  <c r="L6" i="32"/>
  <c r="AU5" i="32"/>
  <c r="BD5" i="32"/>
  <c r="BC5" i="32"/>
  <c r="BB5" i="32"/>
  <c r="BA5" i="32"/>
  <c r="AZ5" i="32"/>
  <c r="AX5" i="32"/>
  <c r="AG1" i="32"/>
  <c r="AE1" i="32"/>
  <c r="AC1" i="32"/>
  <c r="AA1" i="32"/>
  <c r="Y1" i="32"/>
  <c r="S1" i="32"/>
  <c r="C9" i="11"/>
  <c r="C13" i="11"/>
  <c r="C17" i="11"/>
  <c r="C21" i="11"/>
  <c r="C25" i="11"/>
  <c r="G9" i="11"/>
  <c r="C14" i="11"/>
  <c r="G18" i="11"/>
  <c r="G21" i="11"/>
  <c r="C26" i="11"/>
  <c r="G10" i="11"/>
  <c r="G13" i="11"/>
  <c r="C18" i="11"/>
  <c r="G22" i="11"/>
  <c r="G25" i="11"/>
  <c r="C10" i="11"/>
  <c r="G14" i="11"/>
  <c r="G17" i="11"/>
  <c r="C22" i="11"/>
  <c r="G26" i="11"/>
  <c r="Z25" i="29"/>
  <c r="Y25" i="29"/>
  <c r="X25" i="29"/>
  <c r="W25" i="29"/>
  <c r="AF17" i="29"/>
  <c r="N25" i="29"/>
  <c r="M25" i="29"/>
  <c r="M24" i="29"/>
  <c r="R25" i="29"/>
  <c r="Q25" i="29"/>
  <c r="Q24" i="29"/>
  <c r="V25" i="29"/>
  <c r="U25" i="29"/>
  <c r="AF15" i="29"/>
  <c r="AD25" i="29"/>
  <c r="AC25" i="29"/>
  <c r="AC24" i="29"/>
  <c r="AB25" i="29"/>
  <c r="AA25" i="29"/>
  <c r="AF21" i="29"/>
  <c r="P25" i="29"/>
  <c r="O25" i="29"/>
  <c r="O24" i="29"/>
  <c r="T25" i="29"/>
  <c r="S25" i="29"/>
  <c r="AF13" i="29"/>
  <c r="L6" i="29"/>
  <c r="M6" i="29"/>
  <c r="N9" i="29"/>
  <c r="O7" i="29"/>
  <c r="M9" i="29"/>
  <c r="P7" i="29"/>
  <c r="O6" i="29"/>
  <c r="N11" i="29"/>
  <c r="Q7" i="29"/>
  <c r="M11" i="29"/>
  <c r="R7" i="29"/>
  <c r="Q6" i="29"/>
  <c r="N13" i="29"/>
  <c r="S7" i="29"/>
  <c r="M13" i="29"/>
  <c r="T7" i="29"/>
  <c r="S6" i="29"/>
  <c r="N15" i="29"/>
  <c r="U7" i="29"/>
  <c r="M15" i="29"/>
  <c r="V7" i="29"/>
  <c r="U6" i="29"/>
  <c r="N17" i="29"/>
  <c r="W7" i="29"/>
  <c r="M17" i="29"/>
  <c r="X7" i="29"/>
  <c r="W6" i="29"/>
  <c r="N19" i="29"/>
  <c r="Y7" i="29"/>
  <c r="M19" i="29"/>
  <c r="Z7" i="29"/>
  <c r="Y6" i="29"/>
  <c r="N21" i="29"/>
  <c r="AA7" i="29"/>
  <c r="M21" i="29"/>
  <c r="AB7" i="29"/>
  <c r="AA6" i="29"/>
  <c r="N23" i="29"/>
  <c r="AC7" i="29"/>
  <c r="M23" i="29"/>
  <c r="AD7" i="29"/>
  <c r="AC6" i="29"/>
  <c r="AE7" i="29"/>
  <c r="AF7" i="29"/>
  <c r="AE6" i="29"/>
  <c r="BE7" i="29"/>
  <c r="AR6" i="29"/>
  <c r="L8" i="29"/>
  <c r="AV5" i="29"/>
  <c r="L10" i="29"/>
  <c r="Q1" i="29"/>
  <c r="L12" i="29"/>
  <c r="S1" i="29"/>
  <c r="L14" i="29"/>
  <c r="U1" i="29"/>
  <c r="L16" i="29"/>
  <c r="W1" i="29"/>
  <c r="L18" i="29"/>
  <c r="Y1" i="29"/>
  <c r="L20" i="29"/>
  <c r="M20" i="29"/>
  <c r="O21" i="29"/>
  <c r="P21" i="29"/>
  <c r="O20" i="29"/>
  <c r="Q21" i="29"/>
  <c r="R21" i="29"/>
  <c r="Q20" i="29"/>
  <c r="S21" i="29"/>
  <c r="T21" i="29"/>
  <c r="S20" i="29"/>
  <c r="U21" i="29"/>
  <c r="V21" i="29"/>
  <c r="U20" i="29"/>
  <c r="W21" i="29"/>
  <c r="X21" i="29"/>
  <c r="W20" i="29"/>
  <c r="Y21" i="29"/>
  <c r="Z21" i="29"/>
  <c r="Y20" i="29"/>
  <c r="AB23" i="29"/>
  <c r="AC21" i="29"/>
  <c r="AA23" i="29"/>
  <c r="AD21" i="29"/>
  <c r="AC20" i="29"/>
  <c r="AE21" i="29"/>
  <c r="AE20" i="29"/>
  <c r="BE21" i="29"/>
  <c r="AR20" i="29"/>
  <c r="L22" i="29"/>
  <c r="M22" i="29"/>
  <c r="O23" i="29"/>
  <c r="P23" i="29"/>
  <c r="O22" i="29"/>
  <c r="Q23" i="29"/>
  <c r="R23" i="29"/>
  <c r="Q22" i="29"/>
  <c r="S23" i="29"/>
  <c r="T23" i="29"/>
  <c r="S22" i="29"/>
  <c r="U23" i="29"/>
  <c r="V23" i="29"/>
  <c r="U22" i="29"/>
  <c r="W23" i="29"/>
  <c r="X23" i="29"/>
  <c r="W22" i="29"/>
  <c r="Y23" i="29"/>
  <c r="Z23" i="29"/>
  <c r="Y22" i="29"/>
  <c r="AA22" i="29"/>
  <c r="AE23" i="29"/>
  <c r="AF23" i="29"/>
  <c r="AE22" i="29"/>
  <c r="BE23" i="29"/>
  <c r="AN22" i="29"/>
  <c r="L24" i="29"/>
  <c r="S24" i="29"/>
  <c r="U24" i="29"/>
  <c r="W24" i="29"/>
  <c r="Y24" i="29"/>
  <c r="AA24" i="29"/>
  <c r="BE25" i="29"/>
  <c r="AN24" i="29"/>
  <c r="AG1" i="29"/>
  <c r="AG7" i="29"/>
  <c r="AH7" i="29"/>
  <c r="AG6" i="29"/>
  <c r="AG25" i="29"/>
  <c r="AH25" i="29"/>
  <c r="AG24" i="29"/>
  <c r="AE13" i="29"/>
  <c r="AE12" i="29"/>
  <c r="S17" i="29"/>
  <c r="T17" i="29"/>
  <c r="W13" i="29"/>
  <c r="M12" i="29"/>
  <c r="O13" i="29"/>
  <c r="T9" i="29"/>
  <c r="P13" i="29"/>
  <c r="O12" i="29"/>
  <c r="AA13" i="29"/>
  <c r="AB13" i="29"/>
  <c r="AC13" i="29"/>
  <c r="T15" i="29"/>
  <c r="U13" i="29"/>
  <c r="S15" i="29"/>
  <c r="V13" i="29"/>
  <c r="R13" i="29"/>
  <c r="S11" i="29"/>
  <c r="Q13" i="29"/>
  <c r="Q12" i="29"/>
  <c r="S19" i="29"/>
  <c r="Z13" i="29"/>
  <c r="T19" i="29"/>
  <c r="Y13" i="29"/>
  <c r="Y12" i="29"/>
  <c r="AG13" i="29"/>
  <c r="AH13" i="29"/>
  <c r="AF9" i="29"/>
  <c r="AE9" i="29"/>
  <c r="AE8" i="29"/>
  <c r="O19" i="29"/>
  <c r="Z9" i="29"/>
  <c r="P19" i="29"/>
  <c r="Y9" i="29"/>
  <c r="Y8" i="29"/>
  <c r="O17" i="29"/>
  <c r="X9" i="29"/>
  <c r="P17" i="29"/>
  <c r="W9" i="29"/>
  <c r="W8" i="29"/>
  <c r="S9" i="29"/>
  <c r="M8" i="29"/>
  <c r="AA9" i="29"/>
  <c r="AB9" i="29"/>
  <c r="AC9" i="29"/>
  <c r="AD9" i="29"/>
  <c r="AC8" i="29"/>
  <c r="P15" i="29"/>
  <c r="U9" i="29"/>
  <c r="O15" i="29"/>
  <c r="V9" i="29"/>
  <c r="P11" i="29"/>
  <c r="Q9" i="29"/>
  <c r="O11" i="29"/>
  <c r="R9" i="29"/>
  <c r="Q8" i="29"/>
  <c r="AG9" i="29"/>
  <c r="AH9" i="29"/>
  <c r="AG8" i="29"/>
  <c r="AB11" i="29"/>
  <c r="AA17" i="29"/>
  <c r="AG21" i="29"/>
  <c r="AH21" i="29"/>
  <c r="AD11" i="29"/>
  <c r="AC11" i="29"/>
  <c r="AC10" i="29"/>
  <c r="AG23" i="29"/>
  <c r="AH23" i="29"/>
  <c r="AG22" i="29"/>
  <c r="AE15" i="29"/>
  <c r="AE14" i="29"/>
  <c r="AD15" i="29"/>
  <c r="Q15" i="29"/>
  <c r="V11" i="29"/>
  <c r="R15" i="29"/>
  <c r="Q14" i="29"/>
  <c r="V19" i="29"/>
  <c r="Y15" i="29"/>
  <c r="U19" i="29"/>
  <c r="Z15" i="29"/>
  <c r="V17" i="29"/>
  <c r="W15" i="29"/>
  <c r="U17" i="29"/>
  <c r="S14" i="29"/>
  <c r="O14" i="29"/>
  <c r="AB15" i="29"/>
  <c r="AA15" i="29"/>
  <c r="AA14" i="29"/>
  <c r="AG15" i="29"/>
  <c r="AH15" i="29"/>
  <c r="AF11" i="29"/>
  <c r="AE11" i="29"/>
  <c r="AE10" i="29"/>
  <c r="AA11" i="29"/>
  <c r="AA10" i="29"/>
  <c r="U11" i="29"/>
  <c r="U10" i="29"/>
  <c r="M10" i="29"/>
  <c r="R19" i="29"/>
  <c r="Y11" i="29"/>
  <c r="Q19" i="29"/>
  <c r="Z11" i="29"/>
  <c r="R17" i="29"/>
  <c r="W11" i="29"/>
  <c r="Q17" i="29"/>
  <c r="X11" i="29"/>
  <c r="W10" i="29"/>
  <c r="T11" i="29"/>
  <c r="O10" i="29"/>
  <c r="AG11" i="29"/>
  <c r="AH11" i="29"/>
  <c r="AG10" i="29"/>
  <c r="AE17" i="29"/>
  <c r="AE16" i="29"/>
  <c r="M16" i="29"/>
  <c r="O16" i="29"/>
  <c r="AB17" i="29"/>
  <c r="AC17" i="29"/>
  <c r="AD17" i="29"/>
  <c r="AC16" i="29"/>
  <c r="Q16" i="29"/>
  <c r="W19" i="29"/>
  <c r="Z17" i="29"/>
  <c r="X19" i="29"/>
  <c r="Y17" i="29"/>
  <c r="Y16" i="29"/>
  <c r="AG17" i="29"/>
  <c r="AH17" i="29"/>
  <c r="AF19" i="29"/>
  <c r="AE19" i="29"/>
  <c r="AE18" i="29"/>
  <c r="O18" i="29"/>
  <c r="AB19" i="29"/>
  <c r="AD19" i="29"/>
  <c r="AC19" i="29"/>
  <c r="AC18" i="29"/>
  <c r="U18" i="29"/>
  <c r="Q18" i="29"/>
  <c r="M18" i="29"/>
  <c r="W18" i="29"/>
  <c r="S18" i="29"/>
  <c r="AG19" i="29"/>
  <c r="AH19" i="29"/>
  <c r="AG18" i="29"/>
  <c r="AP8" i="29"/>
  <c r="Q10" i="29"/>
  <c r="AO10" i="29"/>
  <c r="C12" i="29"/>
  <c r="C19" i="29"/>
  <c r="C26" i="29"/>
  <c r="C33" i="29"/>
  <c r="C40" i="29"/>
  <c r="C47" i="29"/>
  <c r="C54" i="29"/>
  <c r="C61" i="29"/>
  <c r="G12" i="29"/>
  <c r="C20" i="29"/>
  <c r="C28" i="29"/>
  <c r="C36" i="29"/>
  <c r="C44" i="29"/>
  <c r="G51" i="29"/>
  <c r="G57" i="29"/>
  <c r="G63" i="29"/>
  <c r="AO12" i="29"/>
  <c r="C13" i="29"/>
  <c r="C21" i="29"/>
  <c r="C29" i="29"/>
  <c r="C37" i="29"/>
  <c r="G44" i="29"/>
  <c r="G50" i="29"/>
  <c r="G56" i="29"/>
  <c r="G62" i="29"/>
  <c r="G13" i="29"/>
  <c r="C14" i="29"/>
  <c r="C22" i="29"/>
  <c r="C30" i="29"/>
  <c r="G37" i="29"/>
  <c r="G43" i="29"/>
  <c r="G49" i="29"/>
  <c r="G55" i="29"/>
  <c r="G61" i="29"/>
  <c r="C15" i="29"/>
  <c r="C23" i="29"/>
  <c r="G30" i="29"/>
  <c r="G36" i="29"/>
  <c r="G42" i="29"/>
  <c r="G48" i="29"/>
  <c r="G54" i="29"/>
  <c r="C62" i="29"/>
  <c r="G15" i="29"/>
  <c r="G21" i="29"/>
  <c r="G27" i="29"/>
  <c r="G33" i="29"/>
  <c r="C41" i="29"/>
  <c r="C49" i="29"/>
  <c r="C57" i="29"/>
  <c r="C65" i="29"/>
  <c r="C16" i="29"/>
  <c r="G16" i="29"/>
  <c r="G22" i="29"/>
  <c r="G28" i="29"/>
  <c r="G34" i="29"/>
  <c r="G40" i="29"/>
  <c r="C48" i="29"/>
  <c r="C56" i="29"/>
  <c r="C64" i="29"/>
  <c r="AO16" i="29"/>
  <c r="G19" i="29"/>
  <c r="C27" i="29"/>
  <c r="C35" i="29"/>
  <c r="C43" i="29"/>
  <c r="C51" i="29"/>
  <c r="G58" i="29"/>
  <c r="G64" i="29"/>
  <c r="AO20" i="29"/>
  <c r="AO22" i="29"/>
  <c r="G23" i="29"/>
  <c r="G29" i="29"/>
  <c r="G35" i="29"/>
  <c r="G41" i="29"/>
  <c r="G47" i="29"/>
  <c r="C55" i="29"/>
  <c r="C63" i="29"/>
  <c r="AO24" i="29"/>
  <c r="AP24" i="29"/>
  <c r="AQ24" i="29"/>
  <c r="C42" i="29"/>
  <c r="C50" i="29"/>
  <c r="C58" i="29"/>
  <c r="G65" i="29"/>
  <c r="BE27" i="29"/>
  <c r="W13" i="11"/>
  <c r="Y13" i="11"/>
  <c r="AB11" i="11"/>
  <c r="Z13" i="11"/>
  <c r="AA11" i="11"/>
  <c r="AB9" i="11"/>
  <c r="X13" i="11"/>
  <c r="AA9" i="11"/>
  <c r="W11" i="11"/>
  <c r="Z9" i="11"/>
  <c r="X11" i="11"/>
  <c r="Y9" i="11"/>
  <c r="U13" i="11"/>
  <c r="AB7" i="11"/>
  <c r="V13" i="11"/>
  <c r="AA7" i="11"/>
  <c r="U11" i="11"/>
  <c r="Z7" i="11"/>
  <c r="V11" i="11"/>
  <c r="Y7" i="11"/>
  <c r="U9" i="11"/>
  <c r="X7" i="11"/>
  <c r="V9" i="11"/>
  <c r="W7" i="11"/>
  <c r="P11" i="11"/>
  <c r="O11" i="11"/>
  <c r="N13" i="11"/>
  <c r="M13" i="11"/>
  <c r="M12" i="11"/>
  <c r="R13" i="11"/>
  <c r="Q13" i="11"/>
  <c r="N9" i="11"/>
  <c r="M9" i="11"/>
  <c r="P13" i="11"/>
  <c r="O13" i="11"/>
  <c r="N11" i="11"/>
  <c r="M11" i="11"/>
  <c r="L12" i="11"/>
  <c r="AA1" i="11"/>
  <c r="L10" i="11"/>
  <c r="Y1" i="11"/>
  <c r="L8" i="11"/>
  <c r="W1" i="11"/>
  <c r="L6" i="11"/>
  <c r="M1" i="11"/>
  <c r="BE27" i="11"/>
  <c r="BE25" i="11"/>
  <c r="BC27" i="11"/>
  <c r="BE23" i="11"/>
  <c r="BB27" i="11"/>
  <c r="BE21" i="11"/>
  <c r="BA27" i="11"/>
  <c r="BE19" i="11"/>
  <c r="AZ27" i="11"/>
  <c r="BE17" i="11"/>
  <c r="AY27" i="11"/>
  <c r="BE15" i="11"/>
  <c r="AX27" i="11"/>
  <c r="O12" i="11"/>
  <c r="Q12" i="11"/>
  <c r="U12" i="11"/>
  <c r="W12" i="11"/>
  <c r="Y12" i="11"/>
  <c r="AA13" i="11"/>
  <c r="AB13" i="11"/>
  <c r="AA12" i="11"/>
  <c r="AC13" i="11"/>
  <c r="AD13" i="11"/>
  <c r="AC12" i="11"/>
  <c r="AE13" i="11"/>
  <c r="AF13" i="11"/>
  <c r="AE12" i="11"/>
  <c r="AG13" i="11"/>
  <c r="AH13" i="11"/>
  <c r="AG12" i="11"/>
  <c r="M10" i="11"/>
  <c r="O10" i="11"/>
  <c r="Q10" i="11"/>
  <c r="S11" i="11"/>
  <c r="T11" i="11"/>
  <c r="S10" i="11"/>
  <c r="U10" i="11"/>
  <c r="W10" i="11"/>
  <c r="Y11" i="11"/>
  <c r="Z11" i="11"/>
  <c r="Y10" i="11"/>
  <c r="AA10" i="11"/>
  <c r="AC11" i="11"/>
  <c r="AD11" i="11"/>
  <c r="AC10" i="11"/>
  <c r="AE11" i="11"/>
  <c r="AF11" i="11"/>
  <c r="AE10" i="11"/>
  <c r="AG11" i="11"/>
  <c r="AH11" i="11"/>
  <c r="AG10" i="11"/>
  <c r="M8" i="11"/>
  <c r="Q9" i="11"/>
  <c r="R9" i="11"/>
  <c r="Q8" i="11"/>
  <c r="S9" i="11"/>
  <c r="T9" i="11"/>
  <c r="S8" i="11"/>
  <c r="U8" i="11"/>
  <c r="W9" i="11"/>
  <c r="X9" i="11"/>
  <c r="W8" i="11"/>
  <c r="Y8" i="11"/>
  <c r="AA8" i="11"/>
  <c r="AC9" i="11"/>
  <c r="AD9" i="11"/>
  <c r="AC8" i="11"/>
  <c r="AE9" i="11"/>
  <c r="AF9" i="11"/>
  <c r="AE8" i="11"/>
  <c r="AG9" i="11"/>
  <c r="AH9" i="11"/>
  <c r="AG8" i="11"/>
  <c r="BC25" i="11"/>
  <c r="BB25" i="11"/>
  <c r="BA25" i="11"/>
  <c r="AZ25" i="11"/>
  <c r="AY25" i="11"/>
  <c r="M6" i="11"/>
  <c r="O7" i="11"/>
  <c r="P7" i="11"/>
  <c r="O6" i="11"/>
  <c r="Q7" i="11"/>
  <c r="R7" i="11"/>
  <c r="Q6" i="11"/>
  <c r="S7" i="11"/>
  <c r="T7" i="11"/>
  <c r="S6" i="11"/>
  <c r="U7" i="11"/>
  <c r="V7" i="11"/>
  <c r="U6" i="11"/>
  <c r="W6" i="11"/>
  <c r="Y6" i="11"/>
  <c r="AA6" i="11"/>
  <c r="AC7" i="11"/>
  <c r="AD7" i="11"/>
  <c r="AC6" i="11"/>
  <c r="AE7" i="11"/>
  <c r="AF7" i="11"/>
  <c r="AE6" i="11"/>
  <c r="AG7" i="11"/>
  <c r="AH7" i="11"/>
  <c r="AG6" i="11"/>
  <c r="BD23" i="11"/>
  <c r="BB23" i="11"/>
  <c r="BA23" i="11"/>
  <c r="AZ23" i="11"/>
  <c r="AY23" i="11"/>
  <c r="BD21" i="11"/>
  <c r="BC21" i="11"/>
  <c r="BA21" i="11"/>
  <c r="AZ21" i="11"/>
  <c r="AY21" i="11"/>
  <c r="BD19" i="11"/>
  <c r="BC19" i="11"/>
  <c r="BB19" i="11"/>
  <c r="AZ19" i="11"/>
  <c r="AY19" i="11"/>
  <c r="BD17" i="11"/>
  <c r="BC17" i="11"/>
  <c r="BB17" i="11"/>
  <c r="BA17" i="11"/>
  <c r="AY17" i="11"/>
  <c r="BD15" i="11"/>
  <c r="BC15" i="11"/>
  <c r="BB15" i="11"/>
  <c r="BA15" i="11"/>
  <c r="AZ15" i="11"/>
  <c r="BD13" i="11"/>
  <c r="BC13" i="11"/>
  <c r="BB13" i="11"/>
  <c r="BA13" i="11"/>
  <c r="AZ13" i="11"/>
  <c r="AY13" i="11"/>
  <c r="AO12" i="11"/>
  <c r="AP12" i="11"/>
  <c r="AQ12" i="11"/>
  <c r="BD11" i="11"/>
  <c r="BC11" i="11"/>
  <c r="BB11" i="11"/>
  <c r="BA11" i="11"/>
  <c r="AZ11" i="11"/>
  <c r="AY11" i="11"/>
  <c r="AO10" i="11"/>
  <c r="AP10" i="11"/>
  <c r="AQ10" i="11"/>
  <c r="BD9" i="11"/>
  <c r="BC9" i="11"/>
  <c r="BB9" i="11"/>
  <c r="BA9" i="11"/>
  <c r="AZ9" i="11"/>
  <c r="AY9" i="11"/>
  <c r="AO8" i="11"/>
  <c r="AP8" i="11"/>
  <c r="AQ8" i="11"/>
  <c r="BD7" i="11"/>
  <c r="BC7" i="11"/>
  <c r="BB7" i="11"/>
  <c r="BA7" i="11"/>
  <c r="AZ7" i="11"/>
  <c r="AY7" i="11"/>
  <c r="AO6" i="11"/>
  <c r="AP6" i="11"/>
  <c r="AQ6" i="11"/>
  <c r="BD5" i="11"/>
  <c r="BC5" i="11"/>
  <c r="BB5" i="11"/>
  <c r="BA5" i="11"/>
  <c r="AZ5" i="11"/>
  <c r="AY5" i="11"/>
  <c r="AW5" i="11"/>
  <c r="AU5" i="11"/>
  <c r="AG1" i="11"/>
  <c r="AE1" i="11"/>
  <c r="AC1" i="11"/>
  <c r="S1" i="11"/>
  <c r="Q1" i="11"/>
  <c r="P11" i="23"/>
  <c r="O11" i="23"/>
  <c r="T17" i="23"/>
  <c r="S17" i="23"/>
  <c r="S16" i="23"/>
  <c r="V19" i="23"/>
  <c r="U19" i="23"/>
  <c r="U18" i="23"/>
  <c r="N21" i="23"/>
  <c r="AA7" i="23"/>
  <c r="M21" i="23"/>
  <c r="AB7" i="23"/>
  <c r="AA6" i="23"/>
  <c r="R13" i="23"/>
  <c r="Q13" i="23"/>
  <c r="P15" i="23"/>
  <c r="O15" i="23"/>
  <c r="X21" i="23"/>
  <c r="W21" i="23"/>
  <c r="W20" i="23"/>
  <c r="N19" i="23"/>
  <c r="M19" i="23"/>
  <c r="M18" i="23"/>
  <c r="T15" i="23"/>
  <c r="U13" i="23"/>
  <c r="S15" i="23"/>
  <c r="V13" i="23"/>
  <c r="U12" i="23"/>
  <c r="R21" i="23"/>
  <c r="Q21" i="23"/>
  <c r="P19" i="23"/>
  <c r="O19" i="23"/>
  <c r="N17" i="23"/>
  <c r="W7" i="23"/>
  <c r="M17" i="23"/>
  <c r="X7" i="23"/>
  <c r="W6" i="23"/>
  <c r="V21" i="23"/>
  <c r="AA15" i="23"/>
  <c r="U21" i="23"/>
  <c r="AB15" i="23"/>
  <c r="AA14" i="23"/>
  <c r="T19" i="23"/>
  <c r="Y13" i="23"/>
  <c r="S19" i="23"/>
  <c r="Z13" i="23"/>
  <c r="Y12" i="23"/>
  <c r="R17" i="23"/>
  <c r="Q17" i="23"/>
  <c r="N9" i="23"/>
  <c r="M9" i="23"/>
  <c r="M8" i="23"/>
  <c r="Z21" i="23"/>
  <c r="AA19" i="23"/>
  <c r="Y21" i="23"/>
  <c r="AB19" i="23"/>
  <c r="AA18" i="23"/>
  <c r="V17" i="23"/>
  <c r="W15" i="23"/>
  <c r="U17" i="23"/>
  <c r="X15" i="23"/>
  <c r="W14" i="23"/>
  <c r="P13" i="23"/>
  <c r="O13" i="23"/>
  <c r="O12" i="23"/>
  <c r="N11" i="23"/>
  <c r="M11" i="23"/>
  <c r="M10" i="23"/>
  <c r="X19" i="23"/>
  <c r="Y17" i="23"/>
  <c r="W19" i="23"/>
  <c r="Z17" i="23"/>
  <c r="Y16" i="23"/>
  <c r="P21" i="23"/>
  <c r="O21" i="23"/>
  <c r="O20" i="23"/>
  <c r="R15" i="23"/>
  <c r="Q15" i="23"/>
  <c r="Q14" i="23"/>
  <c r="N13" i="23"/>
  <c r="S7" i="23"/>
  <c r="M13" i="23"/>
  <c r="T7" i="23"/>
  <c r="S6" i="23"/>
  <c r="P17" i="23"/>
  <c r="O17" i="23"/>
  <c r="O16" i="23"/>
  <c r="Q19" i="23"/>
  <c r="R19" i="23"/>
  <c r="Q18" i="23"/>
  <c r="T21" i="23"/>
  <c r="S21" i="23"/>
  <c r="S20" i="23"/>
  <c r="N15" i="23"/>
  <c r="M15" i="23"/>
  <c r="M14" i="23"/>
  <c r="L6" i="23"/>
  <c r="M1" i="23"/>
  <c r="L20" i="23"/>
  <c r="L18" i="23"/>
  <c r="L16" i="23"/>
  <c r="AZ5" i="23"/>
  <c r="L14" i="23"/>
  <c r="AY5" i="23"/>
  <c r="L12" i="23"/>
  <c r="L10" i="23"/>
  <c r="L8" i="23"/>
  <c r="AV5" i="23"/>
  <c r="BE27" i="23"/>
  <c r="BE25" i="23"/>
  <c r="BC27" i="23"/>
  <c r="BE23" i="23"/>
  <c r="BB27" i="23"/>
  <c r="M20" i="23"/>
  <c r="Q20" i="23"/>
  <c r="U20" i="23"/>
  <c r="Y20" i="23"/>
  <c r="AC21" i="23"/>
  <c r="AD21" i="23"/>
  <c r="AC20" i="23"/>
  <c r="AE21" i="23"/>
  <c r="AF21" i="23"/>
  <c r="AE20" i="23"/>
  <c r="AG21" i="23"/>
  <c r="AO20" i="23"/>
  <c r="AH21" i="23"/>
  <c r="AP20" i="23"/>
  <c r="AQ20" i="23"/>
  <c r="AG20" i="23"/>
  <c r="O18" i="23"/>
  <c r="S18" i="23"/>
  <c r="W18" i="23"/>
  <c r="AC19" i="23"/>
  <c r="AD19" i="23"/>
  <c r="AC18" i="23"/>
  <c r="AE19" i="23"/>
  <c r="AF19" i="23"/>
  <c r="AE18" i="23"/>
  <c r="AG19" i="23"/>
  <c r="AH19" i="23"/>
  <c r="AG18" i="23"/>
  <c r="M16" i="23"/>
  <c r="Q16" i="23"/>
  <c r="U16" i="23"/>
  <c r="AA17" i="23"/>
  <c r="AB17" i="23"/>
  <c r="AA16" i="23"/>
  <c r="AC17" i="23"/>
  <c r="AD17" i="23"/>
  <c r="AC16" i="23"/>
  <c r="AE17" i="23"/>
  <c r="AF17" i="23"/>
  <c r="AE16" i="23"/>
  <c r="AG17" i="23"/>
  <c r="AO16" i="23"/>
  <c r="AH17" i="23"/>
  <c r="AP16" i="23"/>
  <c r="AQ16" i="23"/>
  <c r="AG16" i="23"/>
  <c r="O14" i="23"/>
  <c r="S14" i="23"/>
  <c r="Y15" i="23"/>
  <c r="Z15" i="23"/>
  <c r="Y14" i="23"/>
  <c r="AC15" i="23"/>
  <c r="AG15" i="23"/>
  <c r="AE15" i="23"/>
  <c r="AO14" i="23"/>
  <c r="AH15" i="23"/>
  <c r="AF15" i="23"/>
  <c r="AD15" i="23"/>
  <c r="AP14" i="23"/>
  <c r="AQ14" i="23"/>
  <c r="AC14" i="23"/>
  <c r="AE14" i="23"/>
  <c r="AG14" i="23"/>
  <c r="M12" i="23"/>
  <c r="Q12" i="23"/>
  <c r="W13" i="23"/>
  <c r="X13" i="23"/>
  <c r="W12" i="23"/>
  <c r="AA13" i="23"/>
  <c r="AB13" i="23"/>
  <c r="AA12" i="23"/>
  <c r="AC13" i="23"/>
  <c r="AD13" i="23"/>
  <c r="AC12" i="23"/>
  <c r="AE13" i="23"/>
  <c r="AF13" i="23"/>
  <c r="AE12" i="23"/>
  <c r="AG13" i="23"/>
  <c r="AO12" i="23"/>
  <c r="AH13" i="23"/>
  <c r="AP12" i="23"/>
  <c r="AQ12" i="23"/>
  <c r="AG12" i="23"/>
  <c r="O10" i="23"/>
  <c r="Q10" i="23"/>
  <c r="S11" i="23"/>
  <c r="T11" i="23"/>
  <c r="S10" i="23"/>
  <c r="V11" i="23"/>
  <c r="W11" i="23"/>
  <c r="X11" i="23"/>
  <c r="W10" i="23"/>
  <c r="Y11" i="23"/>
  <c r="Z11" i="23"/>
  <c r="Y10" i="23"/>
  <c r="AA11" i="23"/>
  <c r="AB11" i="23"/>
  <c r="AA10" i="23"/>
  <c r="AC11" i="23"/>
  <c r="AD11" i="23"/>
  <c r="AC10" i="23"/>
  <c r="AE11" i="23"/>
  <c r="AF11" i="23"/>
  <c r="AE10" i="23"/>
  <c r="AG11" i="23"/>
  <c r="AH11" i="23"/>
  <c r="AG10" i="23"/>
  <c r="Q9" i="23"/>
  <c r="R9" i="23"/>
  <c r="Q8" i="23"/>
  <c r="T9" i="23"/>
  <c r="U9" i="23"/>
  <c r="V9" i="23"/>
  <c r="U8" i="23"/>
  <c r="X9" i="23"/>
  <c r="Y9" i="23"/>
  <c r="Z9" i="23"/>
  <c r="Y8" i="23"/>
  <c r="AB9" i="23"/>
  <c r="AC9" i="23"/>
  <c r="AD9" i="23"/>
  <c r="AC8" i="23"/>
  <c r="AE9" i="23"/>
  <c r="AF9" i="23"/>
  <c r="AE8" i="23"/>
  <c r="AG9" i="23"/>
  <c r="AH9" i="23"/>
  <c r="AG8" i="23"/>
  <c r="BC25" i="23"/>
  <c r="M6" i="23"/>
  <c r="P7" i="23"/>
  <c r="Q7" i="23"/>
  <c r="R7" i="23"/>
  <c r="Q6" i="23"/>
  <c r="U7" i="23"/>
  <c r="V7" i="23"/>
  <c r="U6" i="23"/>
  <c r="Y7" i="23"/>
  <c r="Z7" i="23"/>
  <c r="Y6" i="23"/>
  <c r="AC7" i="23"/>
  <c r="AD7" i="23"/>
  <c r="AC6" i="23"/>
  <c r="AE7" i="23"/>
  <c r="AF7" i="23"/>
  <c r="AE6" i="23"/>
  <c r="AG7" i="23"/>
  <c r="AH7" i="23"/>
  <c r="AG6" i="23"/>
  <c r="BD23" i="23"/>
  <c r="BC21" i="23"/>
  <c r="BC19" i="23"/>
  <c r="AP18" i="23"/>
  <c r="BC17" i="23"/>
  <c r="BD15" i="23"/>
  <c r="BC15" i="23"/>
  <c r="BD13" i="23"/>
  <c r="BC13" i="23"/>
  <c r="BD11" i="23"/>
  <c r="BC11" i="23"/>
  <c r="AP10" i="23"/>
  <c r="BD9" i="23"/>
  <c r="BC9" i="23"/>
  <c r="AP8" i="23"/>
  <c r="BD7" i="23"/>
  <c r="BC7" i="23"/>
  <c r="AP6" i="23"/>
  <c r="BD5" i="23"/>
  <c r="BC5" i="23"/>
  <c r="BB5" i="23"/>
  <c r="BA5" i="23"/>
  <c r="AX5" i="23"/>
  <c r="AW5" i="23"/>
  <c r="AU5" i="23"/>
  <c r="AG1" i="23"/>
  <c r="AE1" i="23"/>
  <c r="AC1" i="23"/>
  <c r="AA1" i="23"/>
  <c r="Y1" i="23"/>
  <c r="U1" i="23"/>
  <c r="S1" i="23"/>
  <c r="Q1" i="23"/>
  <c r="C13" i="23"/>
  <c r="C20" i="23"/>
  <c r="G26" i="23"/>
  <c r="G31" i="23"/>
  <c r="G36" i="23"/>
  <c r="G41" i="23"/>
  <c r="C14" i="23"/>
  <c r="G20" i="23"/>
  <c r="G25" i="23"/>
  <c r="G30" i="23"/>
  <c r="G35" i="23"/>
  <c r="C42" i="23"/>
  <c r="C11" i="23"/>
  <c r="C17" i="23"/>
  <c r="C23" i="23"/>
  <c r="C29" i="23"/>
  <c r="C35" i="23"/>
  <c r="C41" i="23"/>
  <c r="G11" i="23"/>
  <c r="C18" i="23"/>
  <c r="C25" i="23"/>
  <c r="C32" i="23"/>
  <c r="G38" i="23"/>
  <c r="G43" i="23"/>
  <c r="C12" i="23"/>
  <c r="C19" i="23"/>
  <c r="C26" i="23"/>
  <c r="G32" i="23"/>
  <c r="G37" i="23"/>
  <c r="G42" i="23"/>
  <c r="G12" i="23"/>
  <c r="G17" i="23"/>
  <c r="C24" i="23"/>
  <c r="C31" i="23"/>
  <c r="C38" i="23"/>
  <c r="G44" i="23"/>
  <c r="G13" i="23"/>
  <c r="G18" i="23"/>
  <c r="G23" i="23"/>
  <c r="C30" i="23"/>
  <c r="C37" i="23"/>
  <c r="C44" i="23"/>
  <c r="G14" i="23"/>
  <c r="G19" i="23"/>
  <c r="G24" i="23"/>
  <c r="G29" i="23"/>
  <c r="C36" i="23"/>
  <c r="C43" i="23"/>
  <c r="BE15" i="23"/>
  <c r="AM14" i="23"/>
  <c r="AK14" i="23"/>
  <c r="AI14" i="23"/>
  <c r="AL14" i="23"/>
  <c r="AJ14" i="23"/>
  <c r="AM16" i="23"/>
  <c r="AK16" i="23"/>
  <c r="AI16" i="23"/>
  <c r="AM20" i="23"/>
  <c r="AK20" i="23"/>
  <c r="AI20" i="23"/>
  <c r="AM12" i="23"/>
  <c r="AK12" i="23"/>
  <c r="AI12" i="23"/>
  <c r="BE19" i="23"/>
  <c r="AM18" i="23"/>
  <c r="AK18" i="23"/>
  <c r="AI18" i="23"/>
  <c r="AL18" i="23"/>
  <c r="AJ18" i="23"/>
  <c r="BE17" i="23"/>
  <c r="BE13" i="23"/>
  <c r="AO18" i="23"/>
  <c r="AQ18" i="23"/>
  <c r="BE21" i="23"/>
  <c r="AN12" i="23"/>
  <c r="AN20" i="23"/>
  <c r="AJ12" i="23"/>
  <c r="AL12" i="23"/>
  <c r="AJ16" i="23"/>
  <c r="AL16" i="23"/>
  <c r="BD17" i="23"/>
  <c r="BD19" i="23"/>
  <c r="AJ20" i="23"/>
  <c r="AL20" i="23"/>
  <c r="BD21" i="23"/>
  <c r="O7" i="23"/>
  <c r="O6" i="23"/>
  <c r="AL6" i="23"/>
  <c r="AA9" i="23"/>
  <c r="AA8" i="23"/>
  <c r="W9" i="23"/>
  <c r="W8" i="23"/>
  <c r="S9" i="23"/>
  <c r="S8" i="23"/>
  <c r="BE9" i="23"/>
  <c r="U11" i="23"/>
  <c r="U10" i="23"/>
  <c r="AK10" i="23"/>
  <c r="AM6" i="11"/>
  <c r="AK6" i="11"/>
  <c r="AI6" i="11"/>
  <c r="AL6" i="11"/>
  <c r="AJ6" i="11"/>
  <c r="AM8" i="11"/>
  <c r="AK8" i="11"/>
  <c r="AI8" i="11"/>
  <c r="AL8" i="11"/>
  <c r="AJ8" i="11"/>
  <c r="AM10" i="11"/>
  <c r="AK10" i="11"/>
  <c r="AI10" i="11"/>
  <c r="BE11" i="11"/>
  <c r="AL10" i="11"/>
  <c r="AJ10" i="11"/>
  <c r="AM12" i="11"/>
  <c r="AK12" i="11"/>
  <c r="AI12" i="11"/>
  <c r="BE13" i="11"/>
  <c r="AL12" i="11"/>
  <c r="AJ12" i="11"/>
  <c r="BE7" i="11"/>
  <c r="BE9" i="11"/>
  <c r="AA19" i="29"/>
  <c r="AD13" i="29"/>
  <c r="AC12" i="29"/>
  <c r="X13" i="29"/>
  <c r="W12" i="29"/>
  <c r="S16" i="29"/>
  <c r="U16" i="29"/>
  <c r="AA16" i="29"/>
  <c r="AG16" i="29"/>
  <c r="AK16" i="29"/>
  <c r="AA8" i="29"/>
  <c r="S10" i="29"/>
  <c r="AA12" i="29"/>
  <c r="AJ6" i="29"/>
  <c r="AP16" i="29"/>
  <c r="AQ16" i="29"/>
  <c r="AG14" i="29"/>
  <c r="X15" i="29"/>
  <c r="W14" i="29"/>
  <c r="AC15" i="29"/>
  <c r="AG20" i="29"/>
  <c r="AG12" i="29"/>
  <c r="AP12" i="29"/>
  <c r="AQ12" i="29"/>
  <c r="M14" i="29"/>
  <c r="AP18" i="29"/>
  <c r="Y10" i="29"/>
  <c r="BE11" i="29"/>
  <c r="AP10" i="29"/>
  <c r="AQ10" i="29"/>
  <c r="Y14" i="29"/>
  <c r="AP22" i="29"/>
  <c r="AQ22" i="29"/>
  <c r="BE17" i="29"/>
  <c r="AO8" i="29"/>
  <c r="AQ8" i="29"/>
  <c r="U8" i="29"/>
  <c r="S8" i="29"/>
  <c r="U12" i="29"/>
  <c r="BE13" i="29"/>
  <c r="AI24" i="29"/>
  <c r="AP6" i="29"/>
  <c r="AM6" i="29"/>
  <c r="AZ7" i="29"/>
  <c r="AZ9" i="29"/>
  <c r="AZ13" i="29"/>
  <c r="AZ15" i="29"/>
  <c r="AY27" i="29"/>
  <c r="AZ11" i="29"/>
  <c r="AZ19" i="29"/>
  <c r="AZ23" i="29"/>
  <c r="AZ21" i="29"/>
  <c r="AZ25" i="29"/>
  <c r="AW9" i="29"/>
  <c r="AW13" i="29"/>
  <c r="AW17" i="29"/>
  <c r="AW19" i="29"/>
  <c r="AW25" i="29"/>
  <c r="AW15" i="29"/>
  <c r="AW21" i="29"/>
  <c r="AV27" i="29"/>
  <c r="AW7" i="29"/>
  <c r="AR10" i="29"/>
  <c r="AW23" i="29"/>
  <c r="BC11" i="29"/>
  <c r="BC15" i="29"/>
  <c r="BC17" i="29"/>
  <c r="BC19" i="29"/>
  <c r="BC25" i="29"/>
  <c r="BC7" i="29"/>
  <c r="BC9" i="29"/>
  <c r="BC13" i="29"/>
  <c r="BC21" i="29"/>
  <c r="AR22" i="29"/>
  <c r="BB27" i="29"/>
  <c r="AV21" i="23"/>
  <c r="AV19" i="23"/>
  <c r="AV17" i="23"/>
  <c r="AV15" i="23"/>
  <c r="AV13" i="23"/>
  <c r="AV11" i="23"/>
  <c r="AU27" i="23"/>
  <c r="AV25" i="23"/>
  <c r="AV23" i="23"/>
  <c r="AV7" i="23"/>
  <c r="AJ12" i="29"/>
  <c r="AL12" i="29"/>
  <c r="AK8" i="29"/>
  <c r="AI8" i="29"/>
  <c r="AM8" i="29"/>
  <c r="AC14" i="29"/>
  <c r="AK14" i="29"/>
  <c r="BE15" i="29"/>
  <c r="AJ14" i="29"/>
  <c r="AI14" i="29"/>
  <c r="AO14" i="29"/>
  <c r="AL10" i="29"/>
  <c r="AJ10" i="29"/>
  <c r="AJ22" i="29"/>
  <c r="AL22" i="29"/>
  <c r="AN8" i="11"/>
  <c r="AV21" i="11"/>
  <c r="AV17" i="11"/>
  <c r="AV13" i="11"/>
  <c r="AV11" i="11"/>
  <c r="AU27" i="11"/>
  <c r="AV25" i="11"/>
  <c r="AV23" i="11"/>
  <c r="AV19" i="11"/>
  <c r="AV15" i="11"/>
  <c r="AV7" i="11"/>
  <c r="AW27" i="11"/>
  <c r="AX21" i="11"/>
  <c r="AX17" i="11"/>
  <c r="AR12" i="11"/>
  <c r="AX25" i="11"/>
  <c r="AX23" i="11"/>
  <c r="AX19" i="11"/>
  <c r="AX15" i="11"/>
  <c r="AX11" i="11"/>
  <c r="AX9" i="11"/>
  <c r="AX7" i="11"/>
  <c r="AV27" i="11"/>
  <c r="AW25" i="11"/>
  <c r="AW23" i="11"/>
  <c r="AW19" i="11"/>
  <c r="AW15" i="11"/>
  <c r="AR10" i="11"/>
  <c r="AW9" i="11"/>
  <c r="AW7" i="11"/>
  <c r="AN10" i="11"/>
  <c r="AW21" i="11"/>
  <c r="AW17" i="11"/>
  <c r="AW13" i="11"/>
  <c r="BA27" i="23"/>
  <c r="AR20" i="23"/>
  <c r="BB25" i="23"/>
  <c r="BB23" i="23"/>
  <c r="BB19" i="23"/>
  <c r="BB17" i="23"/>
  <c r="BB15" i="23"/>
  <c r="BB13" i="23"/>
  <c r="BB11" i="23"/>
  <c r="BB9" i="23"/>
  <c r="BB7" i="23"/>
  <c r="AW27" i="23"/>
  <c r="AX21" i="23"/>
  <c r="AX19" i="23"/>
  <c r="AX17" i="23"/>
  <c r="AX15" i="23"/>
  <c r="AR12" i="23"/>
  <c r="AX25" i="23"/>
  <c r="AX23" i="23"/>
  <c r="AX11" i="23"/>
  <c r="AX9" i="23"/>
  <c r="AX7" i="23"/>
  <c r="AN14" i="23"/>
  <c r="AY25" i="23"/>
  <c r="AY23" i="23"/>
  <c r="AY13" i="23"/>
  <c r="AY11" i="23"/>
  <c r="AY9" i="23"/>
  <c r="AY7" i="23"/>
  <c r="AX27" i="23"/>
  <c r="AY21" i="23"/>
  <c r="AY19" i="23"/>
  <c r="AY17" i="23"/>
  <c r="AI6" i="29"/>
  <c r="AO6" i="29"/>
  <c r="AQ6" i="29"/>
  <c r="AP20" i="29"/>
  <c r="AQ20" i="29"/>
  <c r="AM22" i="29"/>
  <c r="AI22" i="29"/>
  <c r="AP14" i="29"/>
  <c r="AM10" i="29"/>
  <c r="AI10" i="29"/>
  <c r="AM24" i="29"/>
  <c r="AK12" i="29"/>
  <c r="AL8" i="29"/>
  <c r="BE9" i="29"/>
  <c r="AO10" i="23"/>
  <c r="AQ10" i="23"/>
  <c r="AJ8" i="23"/>
  <c r="AI8" i="23"/>
  <c r="AM8" i="23"/>
  <c r="AL10" i="23"/>
  <c r="AI10" i="23"/>
  <c r="AM10" i="23"/>
  <c r="AL24" i="29"/>
  <c r="AJ24" i="29"/>
  <c r="AX7" i="29"/>
  <c r="AX9" i="29"/>
  <c r="AW27" i="29"/>
  <c r="AX17" i="29"/>
  <c r="AX23" i="29"/>
  <c r="AX25" i="29"/>
  <c r="AX11" i="29"/>
  <c r="AX15" i="29"/>
  <c r="AX19" i="29"/>
  <c r="AX21" i="29"/>
  <c r="AI20" i="29"/>
  <c r="AK20" i="29"/>
  <c r="AM20" i="29"/>
  <c r="AL20" i="29"/>
  <c r="AJ20" i="29"/>
  <c r="AJ16" i="29"/>
  <c r="AL16" i="29"/>
  <c r="AA18" i="29"/>
  <c r="AO18" i="29"/>
  <c r="AQ18" i="29"/>
  <c r="AU23" i="11"/>
  <c r="AU19" i="11"/>
  <c r="AU15" i="11"/>
  <c r="AU25" i="11"/>
  <c r="AU21" i="11"/>
  <c r="AU17" i="11"/>
  <c r="AU13" i="11"/>
  <c r="AU11" i="11"/>
  <c r="AU9" i="11"/>
  <c r="BE7" i="23"/>
  <c r="AM6" i="23"/>
  <c r="AK6" i="23"/>
  <c r="AI6" i="23"/>
  <c r="AY27" i="23"/>
  <c r="AZ21" i="23"/>
  <c r="AZ19" i="23"/>
  <c r="AR16" i="23"/>
  <c r="AZ25" i="23"/>
  <c r="AZ23" i="23"/>
  <c r="AZ15" i="23"/>
  <c r="AZ13" i="23"/>
  <c r="AZ11" i="23"/>
  <c r="AZ9" i="23"/>
  <c r="AZ7" i="23"/>
  <c r="AN18" i="23"/>
  <c r="BA25" i="23"/>
  <c r="BA23" i="23"/>
  <c r="AR18" i="23"/>
  <c r="BA17" i="23"/>
  <c r="BA15" i="23"/>
  <c r="BA13" i="23"/>
  <c r="BA11" i="23"/>
  <c r="BA9" i="23"/>
  <c r="BA7" i="23"/>
  <c r="AZ27" i="23"/>
  <c r="BA21" i="23"/>
  <c r="AK22" i="29"/>
  <c r="AK10" i="29"/>
  <c r="AK6" i="29"/>
  <c r="AK24" i="29"/>
  <c r="AL6" i="29"/>
  <c r="AM12" i="29"/>
  <c r="AI12" i="29"/>
  <c r="AJ8" i="29"/>
  <c r="AM16" i="29"/>
  <c r="AI16" i="29"/>
  <c r="AJ6" i="23"/>
  <c r="AO8" i="23"/>
  <c r="AQ8" i="23"/>
  <c r="AO6" i="23"/>
  <c r="AQ6" i="23"/>
  <c r="AL8" i="23"/>
  <c r="AK8" i="23"/>
  <c r="AJ10" i="23"/>
  <c r="BE11" i="23"/>
  <c r="AV27" i="23"/>
  <c r="AW25" i="23"/>
  <c r="AW23" i="23"/>
  <c r="AR10" i="23"/>
  <c r="AW9" i="23"/>
  <c r="AW7" i="23"/>
  <c r="AN10" i="23"/>
  <c r="AW21" i="23"/>
  <c r="AW19" i="23"/>
  <c r="AW17" i="23"/>
  <c r="AW15" i="23"/>
  <c r="AW13" i="23"/>
  <c r="BD11" i="29"/>
  <c r="BD13" i="29"/>
  <c r="BD15" i="29"/>
  <c r="BD17" i="29"/>
  <c r="BD19" i="29"/>
  <c r="BD21" i="29"/>
  <c r="BD23" i="29"/>
  <c r="BC27" i="29"/>
  <c r="BD7" i="29"/>
  <c r="BD9" i="29"/>
  <c r="AL18" i="29"/>
  <c r="AJ18" i="29"/>
  <c r="BE19" i="29"/>
  <c r="AK18" i="29"/>
  <c r="AI18" i="29"/>
  <c r="AM18" i="29"/>
  <c r="AU11" i="29"/>
  <c r="AU13" i="29"/>
  <c r="AU15" i="29"/>
  <c r="AU17" i="29"/>
  <c r="AU19" i="29"/>
  <c r="AU21" i="29"/>
  <c r="AU23" i="29"/>
  <c r="AU25" i="29"/>
  <c r="AN6" i="29"/>
  <c r="AU9" i="29"/>
  <c r="AL14" i="29"/>
  <c r="AM14" i="29"/>
  <c r="AN6" i="23"/>
  <c r="AU23" i="23"/>
  <c r="AR6" i="23"/>
  <c r="AU25" i="23"/>
  <c r="AU21" i="23"/>
  <c r="AU19" i="23"/>
  <c r="AU17" i="23"/>
  <c r="AU15" i="23"/>
  <c r="AU13" i="23"/>
  <c r="AU11" i="23"/>
  <c r="AU9" i="23"/>
  <c r="BB7" i="29"/>
  <c r="BB9" i="29"/>
  <c r="BB13" i="29"/>
  <c r="BA27" i="29"/>
  <c r="BB11" i="29"/>
  <c r="BB15" i="29"/>
  <c r="BB19" i="29"/>
  <c r="BB25" i="29"/>
  <c r="AN20" i="29"/>
  <c r="BB17" i="29"/>
  <c r="BB23" i="29"/>
  <c r="AN8" i="29"/>
  <c r="AV11" i="29"/>
  <c r="AV15" i="29"/>
  <c r="AV17" i="29"/>
  <c r="AV19" i="29"/>
  <c r="AV21" i="29"/>
  <c r="AV23" i="29"/>
  <c r="AU27" i="29"/>
  <c r="AV7" i="29"/>
  <c r="AV13" i="29"/>
  <c r="AV25" i="29"/>
  <c r="AY7" i="29"/>
  <c r="AY21" i="29"/>
  <c r="AY23" i="29"/>
  <c r="AY25" i="29"/>
  <c r="AY9" i="29"/>
  <c r="AY13" i="29"/>
  <c r="AY17" i="29"/>
  <c r="AN14" i="29"/>
  <c r="AY11" i="29"/>
  <c r="AY19" i="29"/>
  <c r="AX27" i="29"/>
  <c r="AQ14" i="29"/>
  <c r="AN18" i="29"/>
  <c r="BA11" i="29"/>
  <c r="BA21" i="29"/>
  <c r="BA23" i="29"/>
  <c r="BA25" i="29"/>
  <c r="BA7" i="29"/>
  <c r="AZ27" i="29"/>
  <c r="BA9" i="29"/>
  <c r="BA13" i="29"/>
  <c r="BA15" i="29"/>
  <c r="BA17" i="29"/>
  <c r="AW5" i="44"/>
  <c r="AF13" i="44"/>
  <c r="AE12" i="44"/>
  <c r="AL12" i="44"/>
  <c r="AI12" i="44"/>
  <c r="AM12" i="44"/>
  <c r="AO16" i="44"/>
  <c r="Y16" i="44"/>
  <c r="U22" i="44"/>
  <c r="AE22" i="44"/>
  <c r="AM22" i="44"/>
  <c r="AK22" i="44"/>
  <c r="AJ22" i="44"/>
  <c r="AE7" i="44"/>
  <c r="AO6" i="44"/>
  <c r="AM16" i="44"/>
  <c r="AQ22" i="44"/>
  <c r="AE14" i="44"/>
  <c r="AL14" i="44"/>
  <c r="AI14" i="44"/>
  <c r="AM14" i="44"/>
  <c r="BE15" i="44"/>
  <c r="AA18" i="44"/>
  <c r="AC19" i="44"/>
  <c r="AC18" i="44"/>
  <c r="AE18" i="44"/>
  <c r="AI18" i="44"/>
  <c r="AP18" i="44"/>
  <c r="BE9" i="44"/>
  <c r="AL8" i="44"/>
  <c r="AM8" i="44"/>
  <c r="AJ8" i="44"/>
  <c r="AK8" i="44"/>
  <c r="AI8" i="44"/>
  <c r="AD7" i="44"/>
  <c r="AC6" i="44"/>
  <c r="AR8" i="44"/>
  <c r="AP8" i="44"/>
  <c r="AQ14" i="44"/>
  <c r="AP16" i="44"/>
  <c r="AN8" i="44"/>
  <c r="AR14" i="44"/>
  <c r="AK16" i="44"/>
  <c r="M1" i="44"/>
  <c r="U1" i="44"/>
  <c r="AC1" i="44"/>
  <c r="AV5" i="44"/>
  <c r="AG6" i="44"/>
  <c r="T7" i="44"/>
  <c r="S6" i="44"/>
  <c r="V7" i="44"/>
  <c r="U6" i="44"/>
  <c r="AB7" i="44"/>
  <c r="AA6" i="44"/>
  <c r="AE6" i="44"/>
  <c r="AI6" i="44"/>
  <c r="U11" i="44"/>
  <c r="U10" i="44"/>
  <c r="X11" i="44"/>
  <c r="W10" i="44"/>
  <c r="AC11" i="44"/>
  <c r="AC10" i="44"/>
  <c r="AJ10" i="44"/>
  <c r="BE11" i="44"/>
  <c r="AJ16" i="44"/>
  <c r="W24" i="44"/>
  <c r="O24" i="44"/>
  <c r="AG24" i="44"/>
  <c r="AK24" i="44"/>
  <c r="AO8" i="44"/>
  <c r="AQ8" i="44"/>
  <c r="AO10" i="44"/>
  <c r="AP12" i="44"/>
  <c r="AQ12" i="44"/>
  <c r="AJ14" i="44"/>
  <c r="AL16" i="44"/>
  <c r="BE17" i="44"/>
  <c r="AF21" i="44"/>
  <c r="AP20" i="44"/>
  <c r="AQ20" i="44"/>
  <c r="AI22" i="44"/>
  <c r="AN14" i="44"/>
  <c r="AK18" i="44"/>
  <c r="AI24" i="44"/>
  <c r="AL10" i="44"/>
  <c r="AM10" i="44"/>
  <c r="BE13" i="44"/>
  <c r="AI16" i="44"/>
  <c r="AJ18" i="44"/>
  <c r="AW5" i="42"/>
  <c r="S1" i="42"/>
  <c r="AB11" i="42"/>
  <c r="AP10" i="42"/>
  <c r="AQ10" i="42"/>
  <c r="AL12" i="42"/>
  <c r="BE13" i="42"/>
  <c r="AR12" i="42"/>
  <c r="M1" i="42"/>
  <c r="U1" i="42"/>
  <c r="AV5" i="42"/>
  <c r="AG6" i="42"/>
  <c r="AB7" i="42"/>
  <c r="AJ12" i="42"/>
  <c r="AN12" i="42"/>
  <c r="AZ19" i="42"/>
  <c r="AZ21" i="42"/>
  <c r="AZ23" i="42"/>
  <c r="AZ25" i="42"/>
  <c r="AK12" i="42"/>
  <c r="AU5" i="42"/>
  <c r="O7" i="42"/>
  <c r="O6" i="42"/>
  <c r="AP8" i="42"/>
  <c r="AG10" i="42"/>
  <c r="AA10" i="42"/>
  <c r="AI10" i="42"/>
  <c r="AI12" i="42"/>
  <c r="AM12" i="42"/>
  <c r="AY17" i="42"/>
  <c r="AY19" i="42"/>
  <c r="AY21" i="42"/>
  <c r="AY23" i="42"/>
  <c r="BD23" i="42"/>
  <c r="AY25" i="42"/>
  <c r="BC25" i="42"/>
  <c r="Q9" i="42"/>
  <c r="AY13" i="42"/>
  <c r="BC13" i="42"/>
  <c r="BC15" i="42"/>
  <c r="BC17" i="42"/>
  <c r="BC19" i="42"/>
  <c r="BC21" i="42"/>
  <c r="BB23" i="42"/>
  <c r="U1" i="36"/>
  <c r="AR14" i="29"/>
  <c r="AY5" i="29"/>
  <c r="AZ5" i="29"/>
  <c r="AR16" i="29"/>
  <c r="AN16" i="29"/>
  <c r="W1" i="41"/>
  <c r="M1" i="41"/>
  <c r="AO16" i="41"/>
  <c r="S6" i="41"/>
  <c r="AO6" i="41"/>
  <c r="U18" i="41"/>
  <c r="AE18" i="41"/>
  <c r="AJ18" i="41"/>
  <c r="AL18" i="41"/>
  <c r="AI18" i="41"/>
  <c r="Y10" i="41"/>
  <c r="AE10" i="41"/>
  <c r="AL10" i="41"/>
  <c r="AP10" i="41"/>
  <c r="Q14" i="41"/>
  <c r="BE15" i="41"/>
  <c r="AQ14" i="41"/>
  <c r="Y13" i="41"/>
  <c r="Y12" i="41"/>
  <c r="AE12" i="41"/>
  <c r="AJ12" i="41"/>
  <c r="AJ8" i="41"/>
  <c r="AL8" i="41"/>
  <c r="AM8" i="41"/>
  <c r="AK8" i="41"/>
  <c r="BE9" i="41"/>
  <c r="AR8" i="41"/>
  <c r="AI8" i="41"/>
  <c r="BE11" i="41"/>
  <c r="AR10" i="41"/>
  <c r="AJ10" i="41"/>
  <c r="AK10" i="41"/>
  <c r="AM10" i="41"/>
  <c r="AI20" i="41"/>
  <c r="AQ10" i="41"/>
  <c r="AR14" i="41"/>
  <c r="AQ20" i="41"/>
  <c r="AG14" i="41"/>
  <c r="AK14" i="41"/>
  <c r="S1" i="41"/>
  <c r="AA1" i="41"/>
  <c r="BD7" i="41"/>
  <c r="BD13" i="41"/>
  <c r="Q1" i="41"/>
  <c r="AX5" i="41"/>
  <c r="BB5" i="41"/>
  <c r="R7" i="41"/>
  <c r="Q6" i="41"/>
  <c r="Z7" i="41"/>
  <c r="AO8" i="41"/>
  <c r="AQ8" i="41"/>
  <c r="BD9" i="41"/>
  <c r="AI14" i="41"/>
  <c r="AM14" i="41"/>
  <c r="AB17" i="41"/>
  <c r="AP16" i="41"/>
  <c r="AM18" i="41"/>
  <c r="AG20" i="41"/>
  <c r="AM20" i="41"/>
  <c r="BE21" i="41"/>
  <c r="AR20" i="41"/>
  <c r="BC27" i="41"/>
  <c r="AW5" i="41"/>
  <c r="AN10" i="41"/>
  <c r="AK12" i="41"/>
  <c r="AM12" i="41"/>
  <c r="AJ14" i="41"/>
  <c r="AL14" i="41"/>
  <c r="BD17" i="41"/>
  <c r="BD21" i="41"/>
  <c r="BB5" i="36"/>
  <c r="Q1" i="36"/>
  <c r="O1" i="36"/>
  <c r="Q18" i="36"/>
  <c r="AE18" i="36"/>
  <c r="AK18" i="36"/>
  <c r="BE19" i="36"/>
  <c r="AR18" i="36"/>
  <c r="AC8" i="36"/>
  <c r="AO8" i="36"/>
  <c r="AC20" i="36"/>
  <c r="AL20" i="36"/>
  <c r="Y6" i="36"/>
  <c r="AG6" i="36"/>
  <c r="AK6" i="36"/>
  <c r="AQ18" i="36"/>
  <c r="AQ20" i="36"/>
  <c r="AP6" i="36"/>
  <c r="AC12" i="36"/>
  <c r="AQ24" i="36"/>
  <c r="U8" i="36"/>
  <c r="AM8" i="36"/>
  <c r="AI8" i="36"/>
  <c r="AL8" i="36"/>
  <c r="AJ8" i="36"/>
  <c r="U16" i="36"/>
  <c r="AB17" i="36"/>
  <c r="AA16" i="36"/>
  <c r="AK16" i="36"/>
  <c r="AO6" i="36"/>
  <c r="AQ6" i="36"/>
  <c r="BE7" i="36"/>
  <c r="Y10" i="36"/>
  <c r="AO10" i="36"/>
  <c r="AQ10" i="36"/>
  <c r="BD23" i="36"/>
  <c r="BD15" i="36"/>
  <c r="BD11" i="36"/>
  <c r="BD7" i="36"/>
  <c r="BC27" i="36"/>
  <c r="BD21" i="36"/>
  <c r="BD17" i="36"/>
  <c r="BD13" i="36"/>
  <c r="BD19" i="36"/>
  <c r="BD9" i="36"/>
  <c r="AM10" i="36"/>
  <c r="AI10" i="36"/>
  <c r="AK10" i="36"/>
  <c r="BE11" i="36"/>
  <c r="AL10" i="36"/>
  <c r="AJ10" i="36"/>
  <c r="AA14" i="36"/>
  <c r="S14" i="36"/>
  <c r="AI14" i="36"/>
  <c r="AO14" i="36"/>
  <c r="AQ14" i="36"/>
  <c r="U12" i="36"/>
  <c r="X13" i="36"/>
  <c r="W12" i="36"/>
  <c r="AB13" i="36"/>
  <c r="AA12" i="36"/>
  <c r="AL12" i="36"/>
  <c r="BE9" i="36"/>
  <c r="AP8" i="36"/>
  <c r="AN24" i="36"/>
  <c r="AR24" i="36"/>
  <c r="AK20" i="36"/>
  <c r="AJ6" i="36"/>
  <c r="AM18" i="36"/>
  <c r="AJ20" i="36"/>
  <c r="BE21" i="36"/>
  <c r="AE1" i="36"/>
  <c r="BA5" i="36"/>
  <c r="AI6" i="36"/>
  <c r="AN10" i="36"/>
  <c r="BE15" i="36"/>
  <c r="AJ14" i="36"/>
  <c r="AL16" i="36"/>
  <c r="AO16" i="36"/>
  <c r="AI20" i="36"/>
  <c r="AM20" i="36"/>
  <c r="S22" i="36"/>
  <c r="AA22" i="36"/>
  <c r="AM22" i="36"/>
  <c r="BE23" i="36"/>
  <c r="AI24" i="36"/>
  <c r="AM24" i="36"/>
  <c r="AJ12" i="36"/>
  <c r="AN20" i="36"/>
  <c r="AL24" i="36"/>
  <c r="AV5" i="11"/>
  <c r="AR8" i="11"/>
  <c r="O1" i="11"/>
  <c r="M1" i="35"/>
  <c r="AG20" i="35"/>
  <c r="AK20" i="35"/>
  <c r="AM20" i="35"/>
  <c r="AI20" i="35"/>
  <c r="AJ20" i="35"/>
  <c r="BE21" i="35"/>
  <c r="AR20" i="35"/>
  <c r="AL20" i="35"/>
  <c r="AA10" i="35"/>
  <c r="AO18" i="35"/>
  <c r="AQ18" i="35"/>
  <c r="AA18" i="35"/>
  <c r="AL18" i="35"/>
  <c r="AA15" i="35"/>
  <c r="AA14" i="35"/>
  <c r="AM14" i="35"/>
  <c r="AO8" i="35"/>
  <c r="Y8" i="35"/>
  <c r="O10" i="35"/>
  <c r="W11" i="35"/>
  <c r="W10" i="35"/>
  <c r="BE11" i="35"/>
  <c r="AR10" i="35"/>
  <c r="T7" i="35"/>
  <c r="AP6" i="35"/>
  <c r="AQ6" i="35"/>
  <c r="Q8" i="35"/>
  <c r="V9" i="35"/>
  <c r="U8" i="35"/>
  <c r="AL8" i="35"/>
  <c r="AO12" i="35"/>
  <c r="BE19" i="35"/>
  <c r="AR18" i="35"/>
  <c r="AJ10" i="35"/>
  <c r="AB17" i="35"/>
  <c r="AA16" i="35"/>
  <c r="AJ16" i="35"/>
  <c r="AK18" i="35"/>
  <c r="BB27" i="35"/>
  <c r="U1" i="35"/>
  <c r="AZ5" i="35"/>
  <c r="AG6" i="35"/>
  <c r="S6" i="35"/>
  <c r="AM10" i="35"/>
  <c r="AI10" i="35"/>
  <c r="X13" i="35"/>
  <c r="W12" i="35"/>
  <c r="AB13" i="35"/>
  <c r="AJ14" i="35"/>
  <c r="AL16" i="35"/>
  <c r="BC17" i="35"/>
  <c r="AM18" i="35"/>
  <c r="AN20" i="35"/>
  <c r="BC21" i="35"/>
  <c r="AM16" i="35"/>
  <c r="AE12" i="35"/>
  <c r="AL14" i="35"/>
  <c r="AJ18" i="35"/>
  <c r="AN18" i="35"/>
  <c r="U1" i="34"/>
  <c r="AA1" i="34"/>
  <c r="AC1" i="34"/>
  <c r="AC8" i="34"/>
  <c r="AO8" i="34"/>
  <c r="U10" i="34"/>
  <c r="Y10" i="34"/>
  <c r="AM10" i="34"/>
  <c r="AJ10" i="34"/>
  <c r="Y6" i="34"/>
  <c r="AI6" i="34"/>
  <c r="AO6" i="34"/>
  <c r="AQ6" i="34"/>
  <c r="AO10" i="34"/>
  <c r="AQ10" i="34"/>
  <c r="AE14" i="34"/>
  <c r="AP14" i="34"/>
  <c r="U12" i="34"/>
  <c r="X13" i="34"/>
  <c r="W12" i="34"/>
  <c r="AE12" i="34"/>
  <c r="AJ12" i="34"/>
  <c r="BE7" i="34"/>
  <c r="U8" i="34"/>
  <c r="Z9" i="34"/>
  <c r="Y8" i="34"/>
  <c r="AM8" i="34"/>
  <c r="AI8" i="34"/>
  <c r="AL8" i="34"/>
  <c r="AJ8" i="34"/>
  <c r="Q18" i="34"/>
  <c r="AE18" i="34"/>
  <c r="AL18" i="34"/>
  <c r="AM18" i="34"/>
  <c r="AA14" i="34"/>
  <c r="S14" i="34"/>
  <c r="AM14" i="34"/>
  <c r="AO14" i="34"/>
  <c r="AQ14" i="34"/>
  <c r="AO12" i="34"/>
  <c r="AO20" i="34"/>
  <c r="AQ20" i="34"/>
  <c r="AE20" i="34"/>
  <c r="AG6" i="34"/>
  <c r="AK6" i="34"/>
  <c r="AI10" i="34"/>
  <c r="AQ18" i="34"/>
  <c r="S22" i="34"/>
  <c r="AA22" i="34"/>
  <c r="AL22" i="34"/>
  <c r="BE25" i="34"/>
  <c r="Y1" i="34"/>
  <c r="AJ6" i="34"/>
  <c r="AP12" i="34"/>
  <c r="AK14" i="34"/>
  <c r="AG16" i="34"/>
  <c r="AB17" i="34"/>
  <c r="AP16" i="34"/>
  <c r="AI18" i="34"/>
  <c r="S20" i="34"/>
  <c r="AJ20" i="34"/>
  <c r="AK22" i="34"/>
  <c r="AN24" i="34"/>
  <c r="W1" i="34"/>
  <c r="AE1" i="34"/>
  <c r="AW5" i="34"/>
  <c r="AM6" i="34"/>
  <c r="BE9" i="34"/>
  <c r="AI12" i="34"/>
  <c r="AJ14" i="34"/>
  <c r="U16" i="34"/>
  <c r="AE17" i="34"/>
  <c r="AE16" i="34"/>
  <c r="AI20" i="34"/>
  <c r="AM22" i="34"/>
  <c r="AJ22" i="34"/>
  <c r="BE23" i="34"/>
  <c r="AN22" i="34"/>
  <c r="AI24" i="34"/>
  <c r="AI14" i="34"/>
  <c r="AK18" i="34"/>
  <c r="AG24" i="34"/>
  <c r="AJ24" i="34"/>
  <c r="Q1" i="32"/>
  <c r="AE14" i="32"/>
  <c r="AM14" i="32"/>
  <c r="AJ14" i="32"/>
  <c r="AK14" i="32"/>
  <c r="BE15" i="32"/>
  <c r="AN14" i="32"/>
  <c r="S7" i="32"/>
  <c r="AO6" i="32"/>
  <c r="V7" i="32"/>
  <c r="AP6" i="32"/>
  <c r="AQ6" i="32"/>
  <c r="AP8" i="32"/>
  <c r="AR14" i="32"/>
  <c r="U1" i="32"/>
  <c r="AV5" i="32"/>
  <c r="AG6" i="32"/>
  <c r="O12" i="32"/>
  <c r="BB27" i="32"/>
  <c r="BC7" i="32"/>
  <c r="BD9" i="32"/>
  <c r="W11" i="32"/>
  <c r="BD11" i="32"/>
  <c r="BC13" i="32"/>
  <c r="AL14" i="32"/>
  <c r="BB15" i="32"/>
  <c r="O16" i="32"/>
  <c r="AM16" i="32"/>
  <c r="BC17" i="32"/>
  <c r="BC21" i="32"/>
  <c r="BB23" i="32"/>
  <c r="BB25" i="32"/>
  <c r="M1" i="32"/>
  <c r="Q9" i="32"/>
  <c r="Q8" i="32"/>
  <c r="U11" i="32"/>
  <c r="U10" i="32"/>
  <c r="AG12" i="32"/>
  <c r="X13" i="32"/>
  <c r="BE17" i="32"/>
  <c r="S6" i="32"/>
  <c r="BD7" i="32"/>
  <c r="BD13" i="32"/>
  <c r="BC15" i="32"/>
  <c r="AI16" i="32"/>
  <c r="BD17" i="32"/>
  <c r="BB19" i="32"/>
  <c r="BD21" i="32"/>
  <c r="BA5" i="29"/>
  <c r="AR18" i="29"/>
  <c r="BB5" i="29"/>
  <c r="AA1" i="29"/>
  <c r="AN12" i="29"/>
  <c r="AR12" i="29"/>
  <c r="AX5" i="29"/>
  <c r="BD5" i="29"/>
  <c r="AR24" i="29"/>
  <c r="AE1" i="29"/>
  <c r="AW5" i="29"/>
  <c r="AN10" i="29"/>
  <c r="BC5" i="29"/>
  <c r="AC1" i="29"/>
  <c r="AR8" i="29"/>
  <c r="O1" i="29"/>
  <c r="AU5" i="29"/>
  <c r="M1" i="29"/>
  <c r="W1" i="23"/>
  <c r="AN16" i="23"/>
  <c r="AR14" i="23"/>
  <c r="AR8" i="23"/>
  <c r="O1" i="23"/>
  <c r="AN8" i="23"/>
  <c r="AN12" i="11"/>
  <c r="AX5" i="11"/>
  <c r="U1" i="11"/>
  <c r="AR6" i="11"/>
  <c r="AN6" i="11"/>
  <c r="AW27" i="44"/>
  <c r="AX23" i="44"/>
  <c r="AX15" i="44"/>
  <c r="AX21" i="44"/>
  <c r="AX25" i="44"/>
  <c r="AX17" i="44"/>
  <c r="AX11" i="44"/>
  <c r="AX9" i="44"/>
  <c r="AX19" i="44"/>
  <c r="AX7" i="44"/>
  <c r="AN12" i="44"/>
  <c r="AR12" i="44"/>
  <c r="AW21" i="44"/>
  <c r="AW17" i="44"/>
  <c r="AW13" i="44"/>
  <c r="AW9" i="44"/>
  <c r="AW7" i="44"/>
  <c r="AN10" i="44"/>
  <c r="AV27" i="44"/>
  <c r="AW23" i="44"/>
  <c r="AW15" i="44"/>
  <c r="AW19" i="44"/>
  <c r="AW25" i="44"/>
  <c r="AR10" i="44"/>
  <c r="AZ19" i="44"/>
  <c r="AZ7" i="44"/>
  <c r="AZ25" i="44"/>
  <c r="AZ15" i="44"/>
  <c r="AZ21" i="44"/>
  <c r="AZ11" i="44"/>
  <c r="AZ9" i="44"/>
  <c r="AY27" i="44"/>
  <c r="AZ23" i="44"/>
  <c r="AZ13" i="44"/>
  <c r="AP10" i="44"/>
  <c r="AQ10" i="44"/>
  <c r="BE25" i="44"/>
  <c r="BE19" i="44"/>
  <c r="AM6" i="44"/>
  <c r="AP6" i="44"/>
  <c r="AM24" i="44"/>
  <c r="AL24" i="44"/>
  <c r="AQ6" i="44"/>
  <c r="AQ16" i="44"/>
  <c r="AI10" i="44"/>
  <c r="AM18" i="44"/>
  <c r="AK10" i="44"/>
  <c r="AJ24" i="44"/>
  <c r="AK14" i="44"/>
  <c r="AN16" i="44"/>
  <c r="BE23" i="44"/>
  <c r="AL22" i="44"/>
  <c r="AJ12" i="44"/>
  <c r="AK12" i="44"/>
  <c r="AL6" i="44"/>
  <c r="AY25" i="44"/>
  <c r="AY21" i="44"/>
  <c r="AY19" i="44"/>
  <c r="AY7" i="44"/>
  <c r="AX27" i="44"/>
  <c r="AY23" i="44"/>
  <c r="AY13" i="44"/>
  <c r="AY17" i="44"/>
  <c r="AY11" i="44"/>
  <c r="AY9" i="44"/>
  <c r="AV19" i="44"/>
  <c r="AV11" i="44"/>
  <c r="AV7" i="44"/>
  <c r="AV25" i="44"/>
  <c r="AU27" i="44"/>
  <c r="AV23" i="44"/>
  <c r="AV21" i="44"/>
  <c r="AV17" i="44"/>
  <c r="AV13" i="44"/>
  <c r="AV15" i="44"/>
  <c r="AJ6" i="44"/>
  <c r="AK6" i="44"/>
  <c r="AL18" i="44"/>
  <c r="BE7" i="44"/>
  <c r="AE20" i="44"/>
  <c r="AR16" i="44"/>
  <c r="AO18" i="44"/>
  <c r="AQ18" i="44"/>
  <c r="BE11" i="42"/>
  <c r="AJ10" i="42"/>
  <c r="AM10" i="42"/>
  <c r="AK10" i="42"/>
  <c r="AP6" i="42"/>
  <c r="AA6" i="42"/>
  <c r="AI6" i="42"/>
  <c r="AL10" i="42"/>
  <c r="BE7" i="42"/>
  <c r="AO8" i="42"/>
  <c r="AQ8" i="42"/>
  <c r="Q8" i="42"/>
  <c r="AM6" i="42"/>
  <c r="AK6" i="42"/>
  <c r="AX25" i="42"/>
  <c r="AX23" i="42"/>
  <c r="AX21" i="42"/>
  <c r="AX19" i="42"/>
  <c r="AX17" i="42"/>
  <c r="AX15" i="42"/>
  <c r="AX9" i="42"/>
  <c r="AW27" i="42"/>
  <c r="AX11" i="42"/>
  <c r="AX7" i="42"/>
  <c r="AO6" i="42"/>
  <c r="AQ6" i="42"/>
  <c r="AY23" i="41"/>
  <c r="AY21" i="41"/>
  <c r="AY17" i="41"/>
  <c r="AY9" i="41"/>
  <c r="AY19" i="41"/>
  <c r="AX27" i="41"/>
  <c r="AY13" i="41"/>
  <c r="AY7" i="41"/>
  <c r="AY25" i="41"/>
  <c r="AY11" i="41"/>
  <c r="AP6" i="41"/>
  <c r="Y6" i="41"/>
  <c r="AJ20" i="41"/>
  <c r="AK20" i="41"/>
  <c r="AQ16" i="41"/>
  <c r="AL20" i="41"/>
  <c r="AL12" i="41"/>
  <c r="AN8" i="41"/>
  <c r="AN14" i="41"/>
  <c r="AI10" i="41"/>
  <c r="BE13" i="41"/>
  <c r="AK18" i="41"/>
  <c r="BE19" i="41"/>
  <c r="AA16" i="41"/>
  <c r="AW25" i="41"/>
  <c r="AW13" i="41"/>
  <c r="AW23" i="41"/>
  <c r="AV27" i="41"/>
  <c r="AW19" i="41"/>
  <c r="AW15" i="41"/>
  <c r="AW21" i="41"/>
  <c r="AW17" i="41"/>
  <c r="AW9" i="41"/>
  <c r="AW7" i="41"/>
  <c r="BA27" i="41"/>
  <c r="BB13" i="41"/>
  <c r="BB7" i="41"/>
  <c r="BB17" i="41"/>
  <c r="BB23" i="41"/>
  <c r="BB9" i="41"/>
  <c r="BB25" i="41"/>
  <c r="BB19" i="41"/>
  <c r="BB15" i="41"/>
  <c r="BB11" i="41"/>
  <c r="AV19" i="41"/>
  <c r="AV15" i="41"/>
  <c r="AV11" i="41"/>
  <c r="AU27" i="41"/>
  <c r="AV7" i="41"/>
  <c r="AV13" i="41"/>
  <c r="AV23" i="41"/>
  <c r="AV21" i="41"/>
  <c r="AV17" i="41"/>
  <c r="AV25" i="41"/>
  <c r="AN20" i="41"/>
  <c r="AO12" i="41"/>
  <c r="AQ12" i="41"/>
  <c r="AI12" i="41"/>
  <c r="AQ6" i="41"/>
  <c r="AU25" i="36"/>
  <c r="AU23" i="36"/>
  <c r="AU15" i="36"/>
  <c r="AU19" i="36"/>
  <c r="AU11" i="36"/>
  <c r="AN6" i="36"/>
  <c r="AU21" i="36"/>
  <c r="AU17" i="36"/>
  <c r="AU13" i="36"/>
  <c r="AU9" i="36"/>
  <c r="AR6" i="36"/>
  <c r="BC25" i="36"/>
  <c r="BB27" i="36"/>
  <c r="BC21" i="36"/>
  <c r="BC17" i="36"/>
  <c r="BC13" i="36"/>
  <c r="BC19" i="36"/>
  <c r="BC11" i="36"/>
  <c r="BC9" i="36"/>
  <c r="BC7" i="36"/>
  <c r="BC15" i="36"/>
  <c r="AN22" i="36"/>
  <c r="AR22" i="36"/>
  <c r="AV7" i="36"/>
  <c r="AV25" i="36"/>
  <c r="AV21" i="36"/>
  <c r="AV13" i="36"/>
  <c r="AV11" i="36"/>
  <c r="AU27" i="36"/>
  <c r="AV23" i="36"/>
  <c r="AV15" i="36"/>
  <c r="AV17" i="36"/>
  <c r="AV19" i="36"/>
  <c r="AR8" i="36"/>
  <c r="AN8" i="36"/>
  <c r="AY25" i="36"/>
  <c r="AX27" i="36"/>
  <c r="AY23" i="36"/>
  <c r="AY13" i="36"/>
  <c r="AY7" i="36"/>
  <c r="AY21" i="36"/>
  <c r="AY17" i="36"/>
  <c r="AY11" i="36"/>
  <c r="AY9" i="36"/>
  <c r="AY19" i="36"/>
  <c r="AR14" i="36"/>
  <c r="AN14" i="36"/>
  <c r="BA27" i="36"/>
  <c r="BB19" i="36"/>
  <c r="BB11" i="36"/>
  <c r="BB9" i="36"/>
  <c r="BB13" i="36"/>
  <c r="BB7" i="36"/>
  <c r="BB15" i="36"/>
  <c r="BB23" i="36"/>
  <c r="BB17" i="36"/>
  <c r="BB25" i="36"/>
  <c r="AW9" i="36"/>
  <c r="AW19" i="36"/>
  <c r="AW7" i="36"/>
  <c r="AW23" i="36"/>
  <c r="AW15" i="36"/>
  <c r="AW13" i="36"/>
  <c r="AW25" i="36"/>
  <c r="AW21" i="36"/>
  <c r="AW17" i="36"/>
  <c r="AV27" i="36"/>
  <c r="AJ22" i="36"/>
  <c r="AI12" i="36"/>
  <c r="AN18" i="36"/>
  <c r="BE17" i="36"/>
  <c r="AM14" i="36"/>
  <c r="AR10" i="36"/>
  <c r="AJ18" i="36"/>
  <c r="AI18" i="36"/>
  <c r="AI22" i="36"/>
  <c r="AL6" i="36"/>
  <c r="AK14" i="36"/>
  <c r="AK12" i="36"/>
  <c r="AM12" i="36"/>
  <c r="AM6" i="36"/>
  <c r="AK22" i="36"/>
  <c r="BE13" i="36"/>
  <c r="AP16" i="36"/>
  <c r="AQ16" i="36"/>
  <c r="AP12" i="36"/>
  <c r="AQ12" i="36"/>
  <c r="AM16" i="36"/>
  <c r="AJ16" i="36"/>
  <c r="AK8" i="36"/>
  <c r="AL18" i="36"/>
  <c r="BA7" i="36"/>
  <c r="BA23" i="36"/>
  <c r="BA17" i="36"/>
  <c r="BA11" i="36"/>
  <c r="BA9" i="36"/>
  <c r="BA25" i="36"/>
  <c r="BA15" i="36"/>
  <c r="BA13" i="36"/>
  <c r="BA21" i="36"/>
  <c r="AZ27" i="36"/>
  <c r="AL22" i="36"/>
  <c r="AL14" i="36"/>
  <c r="AI16" i="36"/>
  <c r="AR20" i="36"/>
  <c r="AQ8" i="36"/>
  <c r="AM8" i="35"/>
  <c r="AI8" i="35"/>
  <c r="AA12" i="35"/>
  <c r="AM12" i="35"/>
  <c r="AL12" i="35"/>
  <c r="AJ12" i="35"/>
  <c r="AK6" i="35"/>
  <c r="AM6" i="35"/>
  <c r="AJ6" i="35"/>
  <c r="AI6" i="35"/>
  <c r="BE7" i="35"/>
  <c r="AL6" i="35"/>
  <c r="AP12" i="35"/>
  <c r="AI12" i="35"/>
  <c r="BA25" i="35"/>
  <c r="BA15" i="35"/>
  <c r="BA11" i="35"/>
  <c r="BA23" i="35"/>
  <c r="BA21" i="35"/>
  <c r="AZ27" i="35"/>
  <c r="BA13" i="35"/>
  <c r="BA7" i="35"/>
  <c r="BA17" i="35"/>
  <c r="BA9" i="35"/>
  <c r="AK14" i="35"/>
  <c r="AP8" i="35"/>
  <c r="BE15" i="35"/>
  <c r="AI14" i="35"/>
  <c r="AI16" i="35"/>
  <c r="AK16" i="35"/>
  <c r="AI18" i="35"/>
  <c r="AO14" i="35"/>
  <c r="AQ14" i="35"/>
  <c r="BE17" i="35"/>
  <c r="AK8" i="35"/>
  <c r="AJ8" i="35"/>
  <c r="AQ12" i="35"/>
  <c r="AO10" i="35"/>
  <c r="AQ10" i="35"/>
  <c r="AW25" i="35"/>
  <c r="AW13" i="35"/>
  <c r="AW19" i="35"/>
  <c r="AW23" i="35"/>
  <c r="AW21" i="35"/>
  <c r="AW17" i="35"/>
  <c r="AW9" i="35"/>
  <c r="AV27" i="35"/>
  <c r="AW7" i="35"/>
  <c r="AW15" i="35"/>
  <c r="BA27" i="35"/>
  <c r="BB13" i="35"/>
  <c r="BB7" i="35"/>
  <c r="BB19" i="35"/>
  <c r="BB23" i="35"/>
  <c r="BB9" i="35"/>
  <c r="BB25" i="35"/>
  <c r="BB15" i="35"/>
  <c r="BB11" i="35"/>
  <c r="BB17" i="35"/>
  <c r="AL10" i="35"/>
  <c r="AK10" i="35"/>
  <c r="AN10" i="35"/>
  <c r="AP16" i="35"/>
  <c r="AQ16" i="35"/>
  <c r="BE9" i="35"/>
  <c r="AQ8" i="35"/>
  <c r="AV25" i="34"/>
  <c r="AV13" i="34"/>
  <c r="AV11" i="34"/>
  <c r="AU27" i="34"/>
  <c r="AV23" i="34"/>
  <c r="AV15" i="34"/>
  <c r="AV21" i="34"/>
  <c r="AV17" i="34"/>
  <c r="AV19" i="34"/>
  <c r="AV7" i="34"/>
  <c r="AR8" i="34"/>
  <c r="AN8" i="34"/>
  <c r="BB27" i="34"/>
  <c r="BC21" i="34"/>
  <c r="BC17" i="34"/>
  <c r="BC13" i="34"/>
  <c r="BC15" i="34"/>
  <c r="BC19" i="34"/>
  <c r="BC11" i="34"/>
  <c r="BC9" i="34"/>
  <c r="BC7" i="34"/>
  <c r="BC25" i="34"/>
  <c r="BD23" i="34"/>
  <c r="BD15" i="34"/>
  <c r="BD11" i="34"/>
  <c r="BD9" i="34"/>
  <c r="BC27" i="34"/>
  <c r="BD21" i="34"/>
  <c r="BD17" i="34"/>
  <c r="BD13" i="34"/>
  <c r="BD19" i="34"/>
  <c r="BD7" i="34"/>
  <c r="AK24" i="34"/>
  <c r="AQ12" i="34"/>
  <c r="BE19" i="34"/>
  <c r="AK8" i="34"/>
  <c r="AP8" i="34"/>
  <c r="AA16" i="34"/>
  <c r="AL16" i="34"/>
  <c r="BE11" i="34"/>
  <c r="AI22" i="34"/>
  <c r="AL6" i="34"/>
  <c r="AR24" i="34"/>
  <c r="BE21" i="34"/>
  <c r="AK12" i="34"/>
  <c r="AO16" i="34"/>
  <c r="AQ16" i="34"/>
  <c r="AI16" i="34"/>
  <c r="AJ18" i="34"/>
  <c r="AL20" i="34"/>
  <c r="AL12" i="34"/>
  <c r="AL10" i="34"/>
  <c r="AQ8" i="34"/>
  <c r="AU23" i="34"/>
  <c r="AU15" i="34"/>
  <c r="AU9" i="34"/>
  <c r="AN6" i="34"/>
  <c r="AU21" i="34"/>
  <c r="AU17" i="34"/>
  <c r="AU13" i="34"/>
  <c r="AU19" i="34"/>
  <c r="AU11" i="34"/>
  <c r="AR6" i="34"/>
  <c r="AU25" i="34"/>
  <c r="AM24" i="34"/>
  <c r="AK20" i="34"/>
  <c r="AL14" i="34"/>
  <c r="AL24" i="34"/>
  <c r="BE13" i="34"/>
  <c r="AM20" i="34"/>
  <c r="BE15" i="34"/>
  <c r="AM12" i="34"/>
  <c r="AR22" i="34"/>
  <c r="AK10" i="34"/>
  <c r="U6" i="32"/>
  <c r="AI6" i="32"/>
  <c r="AZ13" i="32"/>
  <c r="AZ7" i="32"/>
  <c r="AZ23" i="32"/>
  <c r="AZ19" i="32"/>
  <c r="AZ11" i="32"/>
  <c r="AZ9" i="32"/>
  <c r="AZ25" i="32"/>
  <c r="AZ21" i="32"/>
  <c r="AZ15" i="32"/>
  <c r="AY27" i="32"/>
  <c r="AI8" i="32"/>
  <c r="AJ8" i="32"/>
  <c r="AM8" i="32"/>
  <c r="AO10" i="32"/>
  <c r="AQ10" i="32"/>
  <c r="W10" i="32"/>
  <c r="AK16" i="32"/>
  <c r="AL16" i="32"/>
  <c r="AK8" i="32"/>
  <c r="AJ16" i="32"/>
  <c r="AL10" i="32"/>
  <c r="AN16" i="32"/>
  <c r="AM6" i="32"/>
  <c r="AO8" i="32"/>
  <c r="AQ8" i="32"/>
  <c r="AR16" i="32"/>
  <c r="AK6" i="32"/>
  <c r="AL6" i="32"/>
  <c r="AI14" i="32"/>
  <c r="W12" i="32"/>
  <c r="BE13" i="32"/>
  <c r="AP12" i="32"/>
  <c r="AQ12" i="32"/>
  <c r="AY25" i="32"/>
  <c r="AY23" i="32"/>
  <c r="AY21" i="32"/>
  <c r="AY17" i="32"/>
  <c r="AX27" i="32"/>
  <c r="AY11" i="32"/>
  <c r="AY9" i="32"/>
  <c r="AY13" i="32"/>
  <c r="AY7" i="32"/>
  <c r="AY19" i="32"/>
  <c r="AL8" i="32"/>
  <c r="BE9" i="32"/>
  <c r="BC25" i="44"/>
  <c r="BC15" i="44"/>
  <c r="BB27" i="44"/>
  <c r="BC21" i="44"/>
  <c r="BC7" i="44"/>
  <c r="BC17" i="44"/>
  <c r="BC13" i="44"/>
  <c r="BC19" i="44"/>
  <c r="BC11" i="44"/>
  <c r="BC9" i="44"/>
  <c r="AR22" i="44"/>
  <c r="AN22" i="44"/>
  <c r="AK20" i="44"/>
  <c r="AL20" i="44"/>
  <c r="BE21" i="44"/>
  <c r="AI20" i="44"/>
  <c r="AM20" i="44"/>
  <c r="AJ20" i="44"/>
  <c r="BA21" i="44"/>
  <c r="BA11" i="44"/>
  <c r="BA9" i="44"/>
  <c r="BA7" i="44"/>
  <c r="BA25" i="44"/>
  <c r="BA15" i="44"/>
  <c r="AZ27" i="44"/>
  <c r="BA23" i="44"/>
  <c r="BA17" i="44"/>
  <c r="BA13" i="44"/>
  <c r="AN18" i="44"/>
  <c r="AR18" i="44"/>
  <c r="AU25" i="44"/>
  <c r="AU23" i="44"/>
  <c r="AU21" i="44"/>
  <c r="AU17" i="44"/>
  <c r="AU13" i="44"/>
  <c r="AU19" i="44"/>
  <c r="AU11" i="44"/>
  <c r="AU9" i="44"/>
  <c r="AU15" i="44"/>
  <c r="AN6" i="44"/>
  <c r="AR6" i="44"/>
  <c r="BD7" i="44"/>
  <c r="BD23" i="44"/>
  <c r="BC27" i="44"/>
  <c r="BD19" i="44"/>
  <c r="BD11" i="44"/>
  <c r="BD9" i="44"/>
  <c r="BD15" i="44"/>
  <c r="BD21" i="44"/>
  <c r="BD17" i="44"/>
  <c r="BD13" i="44"/>
  <c r="AR24" i="44"/>
  <c r="AN24" i="44"/>
  <c r="AU11" i="42"/>
  <c r="AU25" i="42"/>
  <c r="AU23" i="42"/>
  <c r="AU21" i="42"/>
  <c r="AU19" i="42"/>
  <c r="AU17" i="42"/>
  <c r="AU15" i="42"/>
  <c r="AU13" i="42"/>
  <c r="AU9" i="42"/>
  <c r="AR6" i="42"/>
  <c r="AN6" i="42"/>
  <c r="AL6" i="42"/>
  <c r="AJ6" i="42"/>
  <c r="AW23" i="42"/>
  <c r="AW15" i="42"/>
  <c r="AN10" i="42"/>
  <c r="AW25" i="42"/>
  <c r="AW17" i="42"/>
  <c r="AW13" i="42"/>
  <c r="AW9" i="42"/>
  <c r="AV27" i="42"/>
  <c r="AW7" i="42"/>
  <c r="AW21" i="42"/>
  <c r="AW19" i="42"/>
  <c r="AR10" i="42"/>
  <c r="BE9" i="42"/>
  <c r="AL8" i="42"/>
  <c r="AJ8" i="42"/>
  <c r="AK8" i="42"/>
  <c r="AM8" i="42"/>
  <c r="AI8" i="42"/>
  <c r="AL6" i="41"/>
  <c r="BE7" i="41"/>
  <c r="AJ6" i="41"/>
  <c r="AL16" i="41"/>
  <c r="AJ16" i="41"/>
  <c r="AK16" i="41"/>
  <c r="AM16" i="41"/>
  <c r="BE17" i="41"/>
  <c r="AI16" i="41"/>
  <c r="AI6" i="41"/>
  <c r="AK6" i="41"/>
  <c r="AM6" i="41"/>
  <c r="BA25" i="41"/>
  <c r="BA15" i="41"/>
  <c r="BA11" i="41"/>
  <c r="BA21" i="41"/>
  <c r="BA9" i="41"/>
  <c r="AZ27" i="41"/>
  <c r="BA17" i="41"/>
  <c r="BA23" i="41"/>
  <c r="BA13" i="41"/>
  <c r="BA7" i="41"/>
  <c r="AR18" i="41"/>
  <c r="AN18" i="41"/>
  <c r="AW27" i="41"/>
  <c r="AX7" i="41"/>
  <c r="AX19" i="41"/>
  <c r="AX15" i="41"/>
  <c r="AX21" i="41"/>
  <c r="AX25" i="41"/>
  <c r="AX11" i="41"/>
  <c r="AX23" i="41"/>
  <c r="AX17" i="41"/>
  <c r="AX9" i="41"/>
  <c r="AR12" i="41"/>
  <c r="AN12" i="41"/>
  <c r="AW27" i="36"/>
  <c r="AX21" i="36"/>
  <c r="AX17" i="36"/>
  <c r="AX11" i="36"/>
  <c r="AX9" i="36"/>
  <c r="AX19" i="36"/>
  <c r="AX7" i="36"/>
  <c r="AX23" i="36"/>
  <c r="AX15" i="36"/>
  <c r="AX25" i="36"/>
  <c r="AR12" i="36"/>
  <c r="AN12" i="36"/>
  <c r="AZ25" i="36"/>
  <c r="AZ15" i="36"/>
  <c r="AZ21" i="36"/>
  <c r="AZ11" i="36"/>
  <c r="AZ7" i="36"/>
  <c r="AY27" i="36"/>
  <c r="AZ23" i="36"/>
  <c r="AZ13" i="36"/>
  <c r="AZ9" i="36"/>
  <c r="AZ19" i="36"/>
  <c r="AN16" i="36"/>
  <c r="AR16" i="36"/>
  <c r="AY23" i="35"/>
  <c r="AY21" i="35"/>
  <c r="AY17" i="35"/>
  <c r="AY9" i="35"/>
  <c r="AX27" i="35"/>
  <c r="AY7" i="35"/>
  <c r="AY25" i="35"/>
  <c r="AY11" i="35"/>
  <c r="AY19" i="35"/>
  <c r="AY13" i="35"/>
  <c r="AR14" i="35"/>
  <c r="AN14" i="35"/>
  <c r="AU23" i="35"/>
  <c r="AU21" i="35"/>
  <c r="AU17" i="35"/>
  <c r="AR6" i="35"/>
  <c r="AU25" i="35"/>
  <c r="AU19" i="35"/>
  <c r="AU15" i="35"/>
  <c r="AU11" i="35"/>
  <c r="AU9" i="35"/>
  <c r="AN6" i="35"/>
  <c r="AU13" i="35"/>
  <c r="AK12" i="35"/>
  <c r="AZ19" i="35"/>
  <c r="AZ25" i="35"/>
  <c r="AZ15" i="35"/>
  <c r="AZ11" i="35"/>
  <c r="AZ23" i="35"/>
  <c r="AZ21" i="35"/>
  <c r="AZ9" i="35"/>
  <c r="AY27" i="35"/>
  <c r="AZ13" i="35"/>
  <c r="AZ7" i="35"/>
  <c r="AR16" i="35"/>
  <c r="AN16" i="35"/>
  <c r="AV19" i="35"/>
  <c r="AV15" i="35"/>
  <c r="AV11" i="35"/>
  <c r="AV7" i="35"/>
  <c r="AV25" i="35"/>
  <c r="AV13" i="35"/>
  <c r="AV23" i="35"/>
  <c r="AV21" i="35"/>
  <c r="AV17" i="35"/>
  <c r="AU27" i="35"/>
  <c r="AN8" i="35"/>
  <c r="AR8" i="35"/>
  <c r="BE13" i="35"/>
  <c r="AX21" i="34"/>
  <c r="AX17" i="34"/>
  <c r="AX11" i="34"/>
  <c r="AX9" i="34"/>
  <c r="AX19" i="34"/>
  <c r="AX7" i="34"/>
  <c r="AX25" i="34"/>
  <c r="AW27" i="34"/>
  <c r="AX23" i="34"/>
  <c r="AX15" i="34"/>
  <c r="AR12" i="34"/>
  <c r="AN12" i="34"/>
  <c r="AM16" i="34"/>
  <c r="BE17" i="34"/>
  <c r="AK16" i="34"/>
  <c r="BB19" i="34"/>
  <c r="BB11" i="34"/>
  <c r="BB9" i="34"/>
  <c r="BB15" i="34"/>
  <c r="BB13" i="34"/>
  <c r="BB7" i="34"/>
  <c r="BB25" i="34"/>
  <c r="BA27" i="34"/>
  <c r="BB23" i="34"/>
  <c r="BB17" i="34"/>
  <c r="AR20" i="34"/>
  <c r="AN20" i="34"/>
  <c r="AW19" i="34"/>
  <c r="AW7" i="34"/>
  <c r="AW17" i="34"/>
  <c r="AW25" i="34"/>
  <c r="AV27" i="34"/>
  <c r="AW23" i="34"/>
  <c r="AW15" i="34"/>
  <c r="AW21" i="34"/>
  <c r="AW13" i="34"/>
  <c r="AW9" i="34"/>
  <c r="AN10" i="34"/>
  <c r="AR10" i="34"/>
  <c r="BA7" i="34"/>
  <c r="BA9" i="34"/>
  <c r="BA25" i="34"/>
  <c r="BA15" i="34"/>
  <c r="AZ27" i="34"/>
  <c r="BA23" i="34"/>
  <c r="BA17" i="34"/>
  <c r="BA13" i="34"/>
  <c r="BA21" i="34"/>
  <c r="BA11" i="34"/>
  <c r="AR18" i="34"/>
  <c r="AN18" i="34"/>
  <c r="AX27" i="34"/>
  <c r="AY23" i="34"/>
  <c r="AY13" i="34"/>
  <c r="AY21" i="34"/>
  <c r="AY17" i="34"/>
  <c r="AY11" i="34"/>
  <c r="AY9" i="34"/>
  <c r="AY19" i="34"/>
  <c r="AY7" i="34"/>
  <c r="AY25" i="34"/>
  <c r="AN14" i="34"/>
  <c r="AR14" i="34"/>
  <c r="AJ16" i="34"/>
  <c r="AW27" i="32"/>
  <c r="AX15" i="32"/>
  <c r="AX19" i="32"/>
  <c r="AX11" i="32"/>
  <c r="AX9" i="32"/>
  <c r="AX7" i="32"/>
  <c r="AX25" i="32"/>
  <c r="AX23" i="32"/>
  <c r="AX21" i="32"/>
  <c r="AX17" i="32"/>
  <c r="AR12" i="32"/>
  <c r="AN12" i="32"/>
  <c r="AV11" i="32"/>
  <c r="AV7" i="32"/>
  <c r="AV23" i="32"/>
  <c r="AV15" i="32"/>
  <c r="AV19" i="32"/>
  <c r="AV25" i="32"/>
  <c r="AV21" i="32"/>
  <c r="AV17" i="32"/>
  <c r="AV13" i="32"/>
  <c r="AU27" i="32"/>
  <c r="AN8" i="32"/>
  <c r="AR8" i="32"/>
  <c r="AJ10" i="32"/>
  <c r="BE11" i="32"/>
  <c r="AI10" i="32"/>
  <c r="BE7" i="32"/>
  <c r="AJ6" i="32"/>
  <c r="AL12" i="32"/>
  <c r="AK10" i="32"/>
  <c r="AM10" i="32"/>
  <c r="AJ12" i="32"/>
  <c r="AM12" i="32"/>
  <c r="AK12" i="32"/>
  <c r="AI12" i="32"/>
  <c r="BA27" i="44"/>
  <c r="BB23" i="44"/>
  <c r="BB17" i="44"/>
  <c r="BB13" i="44"/>
  <c r="BB19" i="44"/>
  <c r="BB11" i="44"/>
  <c r="BB25" i="44"/>
  <c r="BB15" i="44"/>
  <c r="BB9" i="44"/>
  <c r="BB7" i="44"/>
  <c r="AR20" i="44"/>
  <c r="AN20" i="44"/>
  <c r="AU27" i="42"/>
  <c r="AV11" i="42"/>
  <c r="AV7" i="42"/>
  <c r="AV25" i="42"/>
  <c r="AV23" i="42"/>
  <c r="AV21" i="42"/>
  <c r="AV19" i="42"/>
  <c r="AV17" i="42"/>
  <c r="AV15" i="42"/>
  <c r="AV13" i="42"/>
  <c r="AN8" i="42"/>
  <c r="AR8" i="42"/>
  <c r="AU23" i="41"/>
  <c r="AU21" i="41"/>
  <c r="AU17" i="41"/>
  <c r="AU13" i="41"/>
  <c r="AU19" i="41"/>
  <c r="AU9" i="41"/>
  <c r="AU25" i="41"/>
  <c r="AU15" i="41"/>
  <c r="AU11" i="41"/>
  <c r="AR6" i="41"/>
  <c r="AN6" i="41"/>
  <c r="AZ19" i="41"/>
  <c r="AY27" i="41"/>
  <c r="AZ7" i="41"/>
  <c r="AZ11" i="41"/>
  <c r="AZ23" i="41"/>
  <c r="AZ21" i="41"/>
  <c r="AZ9" i="41"/>
  <c r="AZ13" i="41"/>
  <c r="AZ25" i="41"/>
  <c r="AZ15" i="41"/>
  <c r="AR16" i="41"/>
  <c r="AN16" i="41"/>
  <c r="AW27" i="35"/>
  <c r="AX7" i="35"/>
  <c r="AX25" i="35"/>
  <c r="AX19" i="35"/>
  <c r="AX15" i="35"/>
  <c r="AX23" i="35"/>
  <c r="AX21" i="35"/>
  <c r="AX17" i="35"/>
  <c r="AX9" i="35"/>
  <c r="AX11" i="35"/>
  <c r="AN12" i="35"/>
  <c r="AR12" i="35"/>
  <c r="AZ25" i="34"/>
  <c r="AZ15" i="34"/>
  <c r="AZ11" i="34"/>
  <c r="AZ9" i="34"/>
  <c r="AZ7" i="34"/>
  <c r="AY27" i="34"/>
  <c r="AZ23" i="34"/>
  <c r="AZ13" i="34"/>
  <c r="AZ21" i="34"/>
  <c r="AZ19" i="34"/>
  <c r="AN16" i="34"/>
  <c r="AR16" i="34"/>
  <c r="AW19" i="32"/>
  <c r="AW9" i="32"/>
  <c r="AW7" i="32"/>
  <c r="AW25" i="32"/>
  <c r="AW13" i="32"/>
  <c r="AV27" i="32"/>
  <c r="AW15" i="32"/>
  <c r="AW23" i="32"/>
  <c r="AW21" i="32"/>
  <c r="AW17" i="32"/>
  <c r="AR10" i="32"/>
  <c r="AN10" i="32"/>
  <c r="AU25" i="32"/>
  <c r="AU23" i="32"/>
  <c r="AU21" i="32"/>
  <c r="AU17" i="32"/>
  <c r="AU13" i="32"/>
  <c r="AU15" i="32"/>
  <c r="AU11" i="32"/>
  <c r="AU9" i="32"/>
  <c r="AU19" i="32"/>
  <c r="AR6" i="32"/>
  <c r="AN6" i="32"/>
</calcChain>
</file>

<file path=xl/sharedStrings.xml><?xml version="1.0" encoding="utf-8"?>
<sst xmlns="http://schemas.openxmlformats.org/spreadsheetml/2006/main" count="824" uniqueCount="78">
  <si>
    <t>Field</t>
  </si>
  <si>
    <t>Time</t>
  </si>
  <si>
    <t>V</t>
  </si>
  <si>
    <t>Round One</t>
  </si>
  <si>
    <t>Round Two</t>
  </si>
  <si>
    <t>Round Three</t>
  </si>
  <si>
    <t>Round Four</t>
  </si>
  <si>
    <t>Round Five</t>
  </si>
  <si>
    <t>Round Six</t>
  </si>
  <si>
    <t>Round Seven</t>
  </si>
  <si>
    <t>Round Eight</t>
  </si>
  <si>
    <t>Round Nine</t>
  </si>
  <si>
    <t>Games Played</t>
  </si>
  <si>
    <t>Win</t>
  </si>
  <si>
    <t>Draw</t>
  </si>
  <si>
    <t>Loss</t>
  </si>
  <si>
    <t>Forfeit</t>
  </si>
  <si>
    <t>Game Points</t>
  </si>
  <si>
    <t>Points For</t>
  </si>
  <si>
    <t>Points Against</t>
  </si>
  <si>
    <t>Differential</t>
  </si>
  <si>
    <t>Position</t>
  </si>
  <si>
    <t>No. Games</t>
  </si>
  <si>
    <t>–</t>
  </si>
  <si>
    <t>Bye</t>
  </si>
  <si>
    <t>North Harbour</t>
  </si>
  <si>
    <t>Canterbury</t>
  </si>
  <si>
    <t>Manawatu</t>
  </si>
  <si>
    <t>Hawkes Bay</t>
  </si>
  <si>
    <t>Bay of Plenty</t>
  </si>
  <si>
    <t>Wellington</t>
  </si>
  <si>
    <t>Final R/R Placing</t>
  </si>
  <si>
    <t>Otago</t>
  </si>
  <si>
    <t>Whanganui</t>
  </si>
  <si>
    <t>Southland</t>
  </si>
  <si>
    <t>Auckland</t>
  </si>
  <si>
    <t>Kapiti Horowhenua</t>
  </si>
  <si>
    <t>21 Women</t>
  </si>
  <si>
    <t>Waikato</t>
  </si>
  <si>
    <t>Counties Manukau</t>
  </si>
  <si>
    <t>21 Men</t>
  </si>
  <si>
    <t>21 Mixed</t>
  </si>
  <si>
    <t>Nelson</t>
  </si>
  <si>
    <t>40 Men</t>
  </si>
  <si>
    <t>Open Women</t>
  </si>
  <si>
    <t>Open Men</t>
  </si>
  <si>
    <t>Open Mixed</t>
  </si>
  <si>
    <t>Counties</t>
  </si>
  <si>
    <t>30/35 Men</t>
  </si>
  <si>
    <t>Counties 35</t>
  </si>
  <si>
    <t>North Harbour 35</t>
  </si>
  <si>
    <t>50 Men</t>
  </si>
  <si>
    <t>30/35 Women</t>
  </si>
  <si>
    <t>Manawatu 35</t>
  </si>
  <si>
    <t>Friday 14th March</t>
  </si>
  <si>
    <t>Saturday 15th March</t>
  </si>
  <si>
    <t>Touch</t>
  </si>
  <si>
    <t>Nationals</t>
  </si>
  <si>
    <t>50 Mens</t>
  </si>
  <si>
    <t>2014 Touch Nationals</t>
  </si>
  <si>
    <t>Touch Nationals</t>
  </si>
  <si>
    <t>2014 Touch  Nationals</t>
  </si>
  <si>
    <t>Saturday</t>
  </si>
  <si>
    <t>19 Mixed</t>
  </si>
  <si>
    <t>2.20p</t>
  </si>
  <si>
    <t>6.30p</t>
  </si>
  <si>
    <t>Te Tai tokerau</t>
  </si>
  <si>
    <t>Friday</t>
  </si>
  <si>
    <t>Auckland 21</t>
  </si>
  <si>
    <t>Counties 21</t>
  </si>
  <si>
    <t>Waikato 21</t>
  </si>
  <si>
    <t>Open Men 21 Men</t>
  </si>
  <si>
    <t>9.40a</t>
  </si>
  <si>
    <t>12.20p</t>
  </si>
  <si>
    <t>3.40p</t>
  </si>
  <si>
    <t>5.40p</t>
  </si>
  <si>
    <t>5.00p</t>
  </si>
  <si>
    <t>3.00p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</si>
</sst>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;@"/>
    <numFmt numFmtId="165" formatCode="\ ;;;"/>
  </numFmts>
  <fonts count="35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26"/>
      <color indexed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6"/>
      <color indexed="10"/>
      <name val="Times New Roman"/>
      <family val="1"/>
    </font>
    <font>
      <sz val="10"/>
      <color indexed="10"/>
      <name val="Arial"/>
    </font>
    <font>
      <sz val="10"/>
      <name val="Times New Roman"/>
      <family val="1"/>
    </font>
    <font>
      <b/>
      <sz val="10"/>
      <name val="Arial"/>
    </font>
    <font>
      <b/>
      <sz val="2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6"/>
      <name val="Arial"/>
    </font>
    <font>
      <sz val="10"/>
      <name val="Arial"/>
    </font>
    <font>
      <b/>
      <sz val="20"/>
      <color indexed="10"/>
      <name val="Times New Roman"/>
      <family val="1"/>
    </font>
    <font>
      <b/>
      <sz val="12"/>
      <color indexed="10"/>
      <name val="Times New Roman"/>
      <family val="1"/>
    </font>
    <font>
      <sz val="14"/>
      <name val="Tahoma"/>
      <family val="2"/>
    </font>
    <font>
      <sz val="14"/>
      <color indexed="10"/>
      <name val="Tahoma"/>
      <family val="2"/>
    </font>
    <font>
      <sz val="14"/>
      <color indexed="62"/>
      <name val="Tahoma"/>
      <family val="2"/>
    </font>
    <font>
      <sz val="16"/>
      <color indexed="6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/>
    <xf numFmtId="49" fontId="9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14" fillId="0" borderId="0" xfId="0" applyFont="1"/>
    <xf numFmtId="49" fontId="9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164" fontId="0" fillId="0" borderId="0" xfId="0" applyNumberFormat="1"/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5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top" wrapText="1"/>
    </xf>
    <xf numFmtId="165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horizontal="left" vertical="top" wrapText="1"/>
    </xf>
    <xf numFmtId="165" fontId="0" fillId="0" borderId="0" xfId="0" applyNumberFormat="1"/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vertical="top" wrapText="1"/>
    </xf>
    <xf numFmtId="0" fontId="26" fillId="0" borderId="0" xfId="0" applyFont="1" applyAlignment="1">
      <alignment horizontal="left" vertical="top" wrapText="1"/>
    </xf>
    <xf numFmtId="0" fontId="12" fillId="0" borderId="0" xfId="0" applyFont="1"/>
    <xf numFmtId="0" fontId="27" fillId="0" borderId="0" xfId="0" applyFont="1" applyAlignment="1">
      <alignment vertical="top" wrapText="1"/>
    </xf>
    <xf numFmtId="0" fontId="15" fillId="0" borderId="8" xfId="0" applyFont="1" applyBorder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165" fontId="28" fillId="0" borderId="0" xfId="0" applyNumberFormat="1" applyFont="1" applyAlignment="1">
      <alignment vertical="top" wrapText="1"/>
    </xf>
    <xf numFmtId="0" fontId="29" fillId="0" borderId="0" xfId="0" applyFont="1" applyAlignment="1">
      <alignment horizontal="center" vertical="top" wrapText="1"/>
    </xf>
    <xf numFmtId="0" fontId="28" fillId="0" borderId="0" xfId="0" applyFont="1" applyAlignment="1">
      <alignment vertical="top" wrapText="1"/>
    </xf>
    <xf numFmtId="165" fontId="28" fillId="0" borderId="0" xfId="0" applyNumberFormat="1" applyFont="1" applyAlignment="1">
      <alignment vertical="top"/>
    </xf>
    <xf numFmtId="165" fontId="28" fillId="0" borderId="0" xfId="0" applyNumberFormat="1" applyFont="1" applyAlignment="1">
      <alignment horizontal="center" vertical="top"/>
    </xf>
    <xf numFmtId="2" fontId="28" fillId="0" borderId="0" xfId="0" applyNumberFormat="1" applyFont="1" applyAlignment="1">
      <alignment horizontal="center" vertical="top" wrapText="1"/>
    </xf>
    <xf numFmtId="2" fontId="28" fillId="0" borderId="0" xfId="0" applyNumberFormat="1" applyFont="1" applyAlignment="1">
      <alignment horizontal="center" vertical="top"/>
    </xf>
    <xf numFmtId="0" fontId="28" fillId="0" borderId="0" xfId="0" applyFont="1"/>
    <xf numFmtId="0" fontId="30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>
      <alignment horizontal="center" vertical="top" wrapText="1"/>
    </xf>
    <xf numFmtId="0" fontId="28" fillId="0" borderId="0" xfId="0" applyFont="1" applyAlignment="1">
      <alignment vertical="top"/>
    </xf>
    <xf numFmtId="0" fontId="30" fillId="0" borderId="0" xfId="0" applyFont="1"/>
    <xf numFmtId="0" fontId="0" fillId="0" borderId="0" xfId="0" applyAlignment="1">
      <alignment horizontal="center" vertical="top" wrapText="1"/>
    </xf>
    <xf numFmtId="0" fontId="30" fillId="0" borderId="0" xfId="0" applyFont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19" fillId="0" borderId="0" xfId="0" applyFont="1" applyBorder="1" applyAlignment="1">
      <alignment vertical="center" shrinkToFit="1"/>
    </xf>
    <xf numFmtId="0" fontId="20" fillId="0" borderId="0" xfId="0" applyFont="1" applyBorder="1" applyAlignment="1"/>
    <xf numFmtId="0" fontId="20" fillId="2" borderId="0" xfId="0" applyFont="1" applyFill="1" applyBorder="1" applyAlignment="1"/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NumberFormat="1" applyFont="1" applyBorder="1" applyAlignment="1">
      <alignment vertical="center"/>
    </xf>
    <xf numFmtId="164" fontId="22" fillId="0" borderId="0" xfId="0" applyNumberFormat="1" applyFont="1" applyBorder="1" applyAlignment="1">
      <alignment vertical="center" shrinkToFit="1"/>
    </xf>
    <xf numFmtId="164" fontId="21" fillId="0" borderId="0" xfId="0" applyNumberFormat="1" applyFont="1" applyBorder="1" applyAlignment="1">
      <alignment textRotation="90"/>
    </xf>
    <xf numFmtId="0" fontId="31" fillId="0" borderId="0" xfId="0" applyFont="1" applyAlignment="1">
      <alignment horizontal="center" vertical="top" wrapText="1"/>
    </xf>
    <xf numFmtId="0" fontId="30" fillId="0" borderId="0" xfId="0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/>
    </xf>
    <xf numFmtId="1" fontId="30" fillId="0" borderId="0" xfId="0" applyNumberFormat="1" applyFont="1" applyAlignment="1" applyProtection="1">
      <alignment horizontal="center" vertical="top" wrapText="1"/>
      <protection locked="0"/>
    </xf>
    <xf numFmtId="0" fontId="21" fillId="0" borderId="0" xfId="0" applyFont="1" applyBorder="1" applyAlignment="1" applyProtection="1">
      <alignment horizontal="center"/>
      <protection hidden="1"/>
    </xf>
    <xf numFmtId="0" fontId="21" fillId="2" borderId="0" xfId="0" applyFont="1" applyFill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vertical="center" shrinkToFit="1"/>
      <protection hidden="1"/>
    </xf>
    <xf numFmtId="0" fontId="20" fillId="0" borderId="0" xfId="0" applyFont="1" applyBorder="1" applyAlignment="1" applyProtection="1">
      <protection hidden="1"/>
    </xf>
    <xf numFmtId="0" fontId="20" fillId="2" borderId="0" xfId="0" applyFont="1" applyFill="1" applyBorder="1" applyAlignment="1" applyProtection="1"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0" fillId="0" borderId="0" xfId="0" applyNumberFormat="1" applyFont="1" applyBorder="1" applyAlignment="1" applyProtection="1">
      <alignment vertical="center"/>
      <protection hidden="1"/>
    </xf>
    <xf numFmtId="164" fontId="22" fillId="0" borderId="0" xfId="0" applyNumberFormat="1" applyFont="1" applyBorder="1" applyAlignment="1" applyProtection="1">
      <alignment vertical="center" shrinkToFit="1"/>
      <protection hidden="1"/>
    </xf>
    <xf numFmtId="164" fontId="21" fillId="0" borderId="0" xfId="0" applyNumberFormat="1" applyFont="1" applyBorder="1" applyAlignment="1" applyProtection="1">
      <alignment textRotation="90"/>
      <protection hidden="1"/>
    </xf>
    <xf numFmtId="0" fontId="20" fillId="0" borderId="0" xfId="0" applyFont="1" applyFill="1" applyBorder="1" applyAlignment="1" applyProtection="1"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Alignment="1">
      <alignment horizontal="center"/>
    </xf>
    <xf numFmtId="2" fontId="24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21" fillId="0" borderId="13" xfId="0" applyNumberFormat="1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9" xfId="0" applyFont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2" borderId="23" xfId="0" applyFont="1" applyFill="1" applyBorder="1" applyAlignment="1">
      <alignment horizontal="center"/>
    </xf>
    <xf numFmtId="2" fontId="7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32" fillId="3" borderId="0" xfId="0" applyNumberFormat="1" applyFont="1" applyFill="1" applyAlignment="1">
      <alignment horizontal="center" vertical="top"/>
    </xf>
    <xf numFmtId="0" fontId="32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33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30" fillId="3" borderId="0" xfId="0" applyFont="1" applyFill="1" applyAlignment="1" applyProtection="1">
      <alignment horizontal="center" vertical="top" wrapText="1"/>
      <protection locked="0"/>
    </xf>
    <xf numFmtId="0" fontId="28" fillId="3" borderId="0" xfId="0" applyFont="1" applyFill="1" applyAlignment="1">
      <alignment horizontal="center" vertical="top" wrapText="1"/>
    </xf>
    <xf numFmtId="165" fontId="28" fillId="3" borderId="0" xfId="0" applyNumberFormat="1" applyFont="1" applyFill="1" applyAlignment="1">
      <alignment vertical="top"/>
    </xf>
    <xf numFmtId="0" fontId="30" fillId="3" borderId="0" xfId="0" applyFont="1" applyFill="1" applyAlignment="1" applyProtection="1">
      <alignment horizontal="center"/>
      <protection locked="0"/>
    </xf>
    <xf numFmtId="0" fontId="28" fillId="3" borderId="0" xfId="0" applyFont="1" applyFill="1" applyAlignment="1">
      <alignment horizontal="center"/>
    </xf>
    <xf numFmtId="2" fontId="28" fillId="3" borderId="0" xfId="0" applyNumberFormat="1" applyFont="1" applyFill="1" applyAlignment="1">
      <alignment horizontal="center" vertical="top" wrapText="1"/>
    </xf>
    <xf numFmtId="165" fontId="28" fillId="3" borderId="0" xfId="0" applyNumberFormat="1" applyFont="1" applyFill="1" applyAlignment="1">
      <alignment vertical="top" wrapText="1"/>
    </xf>
    <xf numFmtId="2" fontId="28" fillId="3" borderId="0" xfId="0" applyNumberFormat="1" applyFont="1" applyFill="1" applyAlignment="1">
      <alignment horizontal="center" vertical="top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top" wrapText="1"/>
    </xf>
    <xf numFmtId="164" fontId="22" fillId="0" borderId="15" xfId="0" applyNumberFormat="1" applyFont="1" applyBorder="1" applyAlignment="1">
      <alignment horizontal="center" vertical="center" shrinkToFit="1"/>
    </xf>
    <xf numFmtId="164" fontId="22" fillId="0" borderId="40" xfId="0" applyNumberFormat="1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7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2" borderId="35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0" borderId="3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9" fillId="0" borderId="20" xfId="0" applyFont="1" applyBorder="1" applyAlignment="1">
      <alignment horizontal="right" vertical="center" shrinkToFit="1"/>
    </xf>
    <xf numFmtId="0" fontId="19" fillId="0" borderId="39" xfId="0" applyFont="1" applyBorder="1" applyAlignment="1">
      <alignment horizontal="right" vertical="center" shrinkToFit="1"/>
    </xf>
    <xf numFmtId="0" fontId="20" fillId="0" borderId="15" xfId="0" applyNumberFormat="1" applyFont="1" applyBorder="1" applyAlignment="1">
      <alignment horizontal="center" vertical="center"/>
    </xf>
    <xf numFmtId="0" fontId="20" fillId="0" borderId="34" xfId="0" applyNumberFormat="1" applyFont="1" applyBorder="1" applyAlignment="1">
      <alignment horizontal="center" vertical="center"/>
    </xf>
    <xf numFmtId="164" fontId="22" fillId="0" borderId="34" xfId="0" applyNumberFormat="1" applyFont="1" applyBorder="1" applyAlignment="1">
      <alignment horizontal="center" vertical="center" shrinkToFit="1"/>
    </xf>
    <xf numFmtId="0" fontId="20" fillId="0" borderId="40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textRotation="90" shrinkToFit="1"/>
    </xf>
    <xf numFmtId="0" fontId="19" fillId="0" borderId="25" xfId="0" applyFont="1" applyBorder="1" applyAlignment="1">
      <alignment horizontal="center" textRotation="90" shrinkToFit="1"/>
    </xf>
    <xf numFmtId="0" fontId="19" fillId="0" borderId="16" xfId="0" applyFont="1" applyBorder="1" applyAlignment="1">
      <alignment horizontal="center" textRotation="90" shrinkToFit="1"/>
    </xf>
    <xf numFmtId="0" fontId="19" fillId="0" borderId="17" xfId="0" applyFont="1" applyBorder="1" applyAlignment="1">
      <alignment horizontal="center" textRotation="90" shrinkToFit="1"/>
    </xf>
    <xf numFmtId="0" fontId="16" fillId="0" borderId="32" xfId="0" applyFont="1" applyBorder="1" applyAlignment="1">
      <alignment horizontal="center" textRotation="90" shrinkToFit="1"/>
    </xf>
    <xf numFmtId="0" fontId="16" fillId="0" borderId="33" xfId="0" applyFont="1" applyBorder="1" applyAlignment="1">
      <alignment horizontal="center" textRotation="90" shrinkToFit="1"/>
    </xf>
    <xf numFmtId="0" fontId="16" fillId="0" borderId="34" xfId="0" applyFont="1" applyBorder="1" applyAlignment="1">
      <alignment horizontal="center" textRotation="90" shrinkToFit="1"/>
    </xf>
    <xf numFmtId="0" fontId="19" fillId="0" borderId="26" xfId="0" applyFont="1" applyBorder="1" applyAlignment="1">
      <alignment horizontal="center" textRotation="90" shrinkToFit="1"/>
    </xf>
    <xf numFmtId="0" fontId="19" fillId="0" borderId="27" xfId="0" applyFont="1" applyBorder="1" applyAlignment="1">
      <alignment horizontal="center" textRotation="90" shrinkToFit="1"/>
    </xf>
    <xf numFmtId="0" fontId="19" fillId="0" borderId="28" xfId="0" applyFont="1" applyBorder="1" applyAlignment="1">
      <alignment horizontal="center" textRotation="90" shrinkToFit="1"/>
    </xf>
    <xf numFmtId="0" fontId="19" fillId="0" borderId="29" xfId="0" applyFont="1" applyBorder="1" applyAlignment="1">
      <alignment horizontal="center" textRotation="90" shrinkToFit="1"/>
    </xf>
    <xf numFmtId="0" fontId="19" fillId="0" borderId="30" xfId="0" applyFont="1" applyBorder="1" applyAlignment="1">
      <alignment horizontal="center" textRotation="90" shrinkToFit="1"/>
    </xf>
    <xf numFmtId="0" fontId="19" fillId="0" borderId="31" xfId="0" applyFont="1" applyBorder="1" applyAlignment="1">
      <alignment horizontal="center" textRotation="90" shrinkToFit="1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7" fillId="0" borderId="32" xfId="0" applyFont="1" applyBorder="1" applyAlignment="1">
      <alignment horizontal="center" textRotation="90" shrinkToFit="1"/>
    </xf>
    <xf numFmtId="0" fontId="17" fillId="0" borderId="33" xfId="0" applyFont="1" applyBorder="1" applyAlignment="1">
      <alignment horizontal="center" textRotation="90" shrinkToFit="1"/>
    </xf>
    <xf numFmtId="0" fontId="17" fillId="0" borderId="34" xfId="0" applyFont="1" applyBorder="1" applyAlignment="1">
      <alignment horizontal="center" textRotation="90" shrinkToFit="1"/>
    </xf>
    <xf numFmtId="0" fontId="18" fillId="0" borderId="32" xfId="0" applyFont="1" applyBorder="1" applyAlignment="1">
      <alignment horizontal="center" textRotation="90" shrinkToFit="1"/>
    </xf>
    <xf numFmtId="0" fontId="18" fillId="0" borderId="33" xfId="0" applyFont="1" applyBorder="1" applyAlignment="1">
      <alignment horizontal="center" textRotation="90" shrinkToFit="1"/>
    </xf>
    <xf numFmtId="0" fontId="18" fillId="0" borderId="34" xfId="0" applyFont="1" applyBorder="1" applyAlignment="1">
      <alignment horizontal="center" textRotation="90" shrinkToFit="1"/>
    </xf>
    <xf numFmtId="0" fontId="19" fillId="0" borderId="32" xfId="0" applyFont="1" applyBorder="1" applyAlignment="1">
      <alignment horizontal="center" textRotation="90" shrinkToFit="1"/>
    </xf>
    <xf numFmtId="0" fontId="19" fillId="0" borderId="33" xfId="0" applyFont="1" applyBorder="1" applyAlignment="1">
      <alignment horizontal="center" textRotation="90" shrinkToFit="1"/>
    </xf>
    <xf numFmtId="0" fontId="19" fillId="0" borderId="34" xfId="0" applyFont="1" applyBorder="1" applyAlignment="1">
      <alignment horizontal="center" textRotation="90" shrinkToFit="1"/>
    </xf>
    <xf numFmtId="0" fontId="19" fillId="0" borderId="1" xfId="0" applyFont="1" applyBorder="1" applyAlignment="1">
      <alignment horizontal="center" textRotation="90" shrinkToFit="1"/>
    </xf>
    <xf numFmtId="0" fontId="19" fillId="0" borderId="2" xfId="0" applyFont="1" applyBorder="1" applyAlignment="1">
      <alignment horizontal="center" textRotation="90" shrinkToFit="1"/>
    </xf>
    <xf numFmtId="0" fontId="16" fillId="0" borderId="24" xfId="0" applyFont="1" applyBorder="1" applyAlignment="1">
      <alignment horizontal="center" textRotation="90" shrinkToFit="1"/>
    </xf>
    <xf numFmtId="0" fontId="16" fillId="0" borderId="25" xfId="0" applyFont="1" applyBorder="1" applyAlignment="1">
      <alignment horizontal="center" textRotation="90" shrinkToFit="1"/>
    </xf>
    <xf numFmtId="0" fontId="16" fillId="0" borderId="16" xfId="0" applyFont="1" applyBorder="1" applyAlignment="1">
      <alignment horizontal="center" textRotation="90" shrinkToFit="1"/>
    </xf>
    <xf numFmtId="0" fontId="16" fillId="0" borderId="17" xfId="0" applyFont="1" applyBorder="1" applyAlignment="1">
      <alignment horizontal="center" textRotation="90" shrinkToFit="1"/>
    </xf>
    <xf numFmtId="0" fontId="16" fillId="0" borderId="1" xfId="0" applyFont="1" applyBorder="1" applyAlignment="1">
      <alignment horizontal="center" textRotation="90" shrinkToFit="1"/>
    </xf>
    <xf numFmtId="0" fontId="16" fillId="0" borderId="2" xfId="0" applyFont="1" applyBorder="1" applyAlignment="1">
      <alignment horizontal="center" textRotation="90" shrinkToFit="1"/>
    </xf>
    <xf numFmtId="0" fontId="8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 shrinkToFi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textRotation="90"/>
    </xf>
    <xf numFmtId="0" fontId="20" fillId="2" borderId="0" xfId="0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textRotation="90" shrinkToFit="1"/>
    </xf>
    <xf numFmtId="0" fontId="19" fillId="0" borderId="4" xfId="0" applyFont="1" applyBorder="1" applyAlignment="1">
      <alignment horizontal="center" textRotation="90" shrinkToFit="1"/>
    </xf>
    <xf numFmtId="0" fontId="16" fillId="0" borderId="43" xfId="0" applyFont="1" applyBorder="1" applyAlignment="1">
      <alignment horizontal="center" textRotation="90" shrinkToFit="1"/>
    </xf>
    <xf numFmtId="0" fontId="16" fillId="0" borderId="4" xfId="0" applyFont="1" applyBorder="1" applyAlignment="1">
      <alignment horizontal="center" textRotation="90" shrinkToFit="1"/>
    </xf>
    <xf numFmtId="0" fontId="19" fillId="0" borderId="44" xfId="0" applyFont="1" applyBorder="1" applyAlignment="1">
      <alignment horizontal="center" textRotation="90" shrinkToFit="1"/>
    </xf>
    <xf numFmtId="0" fontId="19" fillId="0" borderId="45" xfId="0" applyFont="1" applyBorder="1" applyAlignment="1">
      <alignment horizontal="center" textRotation="90" shrinkToFit="1"/>
    </xf>
    <xf numFmtId="0" fontId="17" fillId="0" borderId="43" xfId="0" applyFont="1" applyBorder="1" applyAlignment="1">
      <alignment horizontal="center" textRotation="90" shrinkToFit="1"/>
    </xf>
    <xf numFmtId="0" fontId="17" fillId="0" borderId="4" xfId="0" applyFont="1" applyBorder="1" applyAlignment="1">
      <alignment horizontal="center" textRotation="90" shrinkToFit="1"/>
    </xf>
    <xf numFmtId="0" fontId="18" fillId="0" borderId="43" xfId="0" applyFont="1" applyBorder="1" applyAlignment="1">
      <alignment horizontal="center" textRotation="90" shrinkToFit="1"/>
    </xf>
    <xf numFmtId="0" fontId="18" fillId="0" borderId="4" xfId="0" applyFont="1" applyBorder="1" applyAlignment="1">
      <alignment horizontal="center" textRotation="90" shrinkToFit="1"/>
    </xf>
    <xf numFmtId="0" fontId="8" fillId="0" borderId="0" xfId="0" applyNumberFormat="1" applyFont="1" applyAlignment="1">
      <alignment horizontal="center"/>
    </xf>
    <xf numFmtId="0" fontId="19" fillId="0" borderId="15" xfId="0" applyFont="1" applyBorder="1" applyAlignment="1">
      <alignment horizontal="center" textRotation="90" shrinkToFit="1"/>
    </xf>
    <xf numFmtId="0" fontId="20" fillId="0" borderId="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/>
    </xf>
    <xf numFmtId="0" fontId="19" fillId="0" borderId="46" xfId="0" applyFont="1" applyBorder="1" applyAlignment="1">
      <alignment horizontal="right" vertical="center" shrinkToFit="1"/>
    </xf>
    <xf numFmtId="164" fontId="22" fillId="0" borderId="4" xfId="0" applyNumberFormat="1" applyFont="1" applyBorder="1" applyAlignment="1">
      <alignment horizontal="center" vertical="center" shrinkToFit="1"/>
    </xf>
    <xf numFmtId="164" fontId="22" fillId="0" borderId="10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E27"/>
  <sheetViews>
    <sheetView topLeftCell="A9" zoomScale="75" zoomScaleNormal="75" zoomScalePageLayoutView="75" workbookViewId="0">
      <selection activeCell="J29" sqref="J29"/>
    </sheetView>
  </sheetViews>
  <sheetFormatPr baseColWidth="10" defaultColWidth="8.83203125" defaultRowHeight="12" x14ac:dyDescent="0"/>
  <cols>
    <col min="1" max="1" width="14.1640625" style="109" customWidth="1"/>
    <col min="2" max="2" width="3.83203125" style="39" customWidth="1"/>
    <col min="3" max="3" width="23.6640625" style="35" customWidth="1"/>
    <col min="4" max="4" width="6.6640625" customWidth="1"/>
    <col min="5" max="5" width="4" customWidth="1"/>
    <col min="6" max="6" width="3.83203125" style="39" customWidth="1"/>
    <col min="7" max="7" width="23.6640625" style="35" customWidth="1"/>
    <col min="8" max="8" width="6.6640625" customWidth="1"/>
    <col min="12" max="12" width="23.83203125" customWidth="1"/>
    <col min="13" max="28" width="3.6640625" customWidth="1"/>
    <col min="29" max="34" width="3.6640625" hidden="1" customWidth="1"/>
    <col min="35" max="57" width="3.6640625" customWidth="1"/>
  </cols>
  <sheetData>
    <row r="1" spans="1:57" ht="30">
      <c r="A1" s="202" t="s">
        <v>59</v>
      </c>
      <c r="B1" s="202"/>
      <c r="C1" s="202"/>
      <c r="D1" s="202"/>
      <c r="E1" s="202"/>
      <c r="F1" s="202"/>
      <c r="G1" s="202"/>
      <c r="H1" s="202"/>
      <c r="I1" s="202"/>
      <c r="J1" s="202"/>
      <c r="L1" s="27">
        <v>2014</v>
      </c>
      <c r="M1" s="170" t="str">
        <f>L6</f>
        <v>Canterbury</v>
      </c>
      <c r="N1" s="171"/>
      <c r="O1" s="170" t="str">
        <f>L8</f>
        <v>Auckland</v>
      </c>
      <c r="P1" s="171"/>
      <c r="Q1" s="170" t="str">
        <f>L10</f>
        <v>Te Tai tokerau</v>
      </c>
      <c r="R1" s="171"/>
      <c r="S1" s="170" t="str">
        <f>L12</f>
        <v>Bay of Plenty</v>
      </c>
      <c r="T1" s="171"/>
      <c r="U1" s="170" t="str">
        <f>L6</f>
        <v>Canterbury</v>
      </c>
      <c r="V1" s="171"/>
      <c r="W1" s="170" t="str">
        <f>L8</f>
        <v>Auckland</v>
      </c>
      <c r="X1" s="171"/>
      <c r="Y1" s="170" t="str">
        <f>L10</f>
        <v>Te Tai tokerau</v>
      </c>
      <c r="Z1" s="171"/>
      <c r="AA1" s="170" t="str">
        <f>L12</f>
        <v>Bay of Plenty</v>
      </c>
      <c r="AB1" s="171"/>
      <c r="AC1" s="196">
        <f>L22</f>
        <v>0</v>
      </c>
      <c r="AD1" s="197"/>
      <c r="AE1" s="196">
        <f>L24</f>
        <v>0</v>
      </c>
      <c r="AF1" s="197"/>
      <c r="AG1" s="196">
        <f>N24</f>
        <v>0</v>
      </c>
      <c r="AH1" s="197"/>
      <c r="AI1" s="185" t="s">
        <v>12</v>
      </c>
      <c r="AJ1" s="188" t="s">
        <v>13</v>
      </c>
      <c r="AK1" s="188" t="s">
        <v>14</v>
      </c>
      <c r="AL1" s="188" t="s">
        <v>15</v>
      </c>
      <c r="AM1" s="188" t="s">
        <v>16</v>
      </c>
      <c r="AN1" s="191" t="s">
        <v>17</v>
      </c>
      <c r="AO1" s="174" t="s">
        <v>18</v>
      </c>
      <c r="AP1" s="174" t="s">
        <v>19</v>
      </c>
      <c r="AQ1" s="174" t="s">
        <v>20</v>
      </c>
      <c r="AR1" s="177" t="s">
        <v>21</v>
      </c>
      <c r="AS1" s="180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05"/>
      <c r="B2" s="183" t="s">
        <v>63</v>
      </c>
      <c r="C2" s="183"/>
      <c r="D2" s="183"/>
      <c r="E2" s="183"/>
      <c r="F2" s="183"/>
      <c r="G2" s="184"/>
      <c r="H2" s="125"/>
      <c r="L2" s="28" t="s">
        <v>56</v>
      </c>
      <c r="M2" s="172"/>
      <c r="N2" s="173"/>
      <c r="O2" s="172"/>
      <c r="P2" s="173"/>
      <c r="Q2" s="172"/>
      <c r="R2" s="173"/>
      <c r="S2" s="172"/>
      <c r="T2" s="173"/>
      <c r="U2" s="172"/>
      <c r="V2" s="173"/>
      <c r="W2" s="172"/>
      <c r="X2" s="173"/>
      <c r="Y2" s="172"/>
      <c r="Z2" s="173"/>
      <c r="AA2" s="172"/>
      <c r="AB2" s="173"/>
      <c r="AC2" s="198"/>
      <c r="AD2" s="199"/>
      <c r="AE2" s="198"/>
      <c r="AF2" s="199"/>
      <c r="AG2" s="198"/>
      <c r="AH2" s="199"/>
      <c r="AI2" s="186"/>
      <c r="AJ2" s="189"/>
      <c r="AK2" s="189"/>
      <c r="AL2" s="189"/>
      <c r="AM2" s="189"/>
      <c r="AN2" s="192"/>
      <c r="AO2" s="175"/>
      <c r="AP2" s="175"/>
      <c r="AQ2" s="175"/>
      <c r="AR2" s="178"/>
      <c r="AS2" s="181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2.5" customHeight="1">
      <c r="A3" s="106"/>
      <c r="B3" s="36"/>
      <c r="C3" s="125"/>
      <c r="D3" s="125"/>
      <c r="E3" s="125"/>
      <c r="F3" s="36"/>
      <c r="G3" s="125"/>
      <c r="H3" s="125"/>
      <c r="I3" s="3"/>
      <c r="J3" s="3"/>
      <c r="L3" s="28" t="s">
        <v>57</v>
      </c>
      <c r="M3" s="172"/>
      <c r="N3" s="173"/>
      <c r="O3" s="172"/>
      <c r="P3" s="173"/>
      <c r="Q3" s="172"/>
      <c r="R3" s="173"/>
      <c r="S3" s="172"/>
      <c r="T3" s="173"/>
      <c r="U3" s="172"/>
      <c r="V3" s="173"/>
      <c r="W3" s="172"/>
      <c r="X3" s="173"/>
      <c r="Y3" s="172"/>
      <c r="Z3" s="173"/>
      <c r="AA3" s="172"/>
      <c r="AB3" s="173"/>
      <c r="AC3" s="198"/>
      <c r="AD3" s="199"/>
      <c r="AE3" s="198"/>
      <c r="AF3" s="199"/>
      <c r="AG3" s="198"/>
      <c r="AH3" s="199"/>
      <c r="AI3" s="186"/>
      <c r="AJ3" s="189"/>
      <c r="AK3" s="189"/>
      <c r="AL3" s="189"/>
      <c r="AM3" s="189"/>
      <c r="AN3" s="192"/>
      <c r="AO3" s="175"/>
      <c r="AP3" s="175"/>
      <c r="AQ3" s="175"/>
      <c r="AR3" s="178"/>
      <c r="AS3" s="181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s="17" customFormat="1" ht="22.5" customHeight="1">
      <c r="A4" s="107"/>
      <c r="B4" s="43"/>
      <c r="C4" s="143" t="s">
        <v>54</v>
      </c>
      <c r="D4" s="143"/>
      <c r="E4" s="143"/>
      <c r="F4" s="143"/>
      <c r="G4" s="143"/>
      <c r="H4" s="13"/>
      <c r="I4" s="128" t="s">
        <v>0</v>
      </c>
      <c r="J4" s="128" t="s">
        <v>1</v>
      </c>
      <c r="L4" s="28" t="s">
        <v>63</v>
      </c>
      <c r="M4" s="172"/>
      <c r="N4" s="173"/>
      <c r="O4" s="172"/>
      <c r="P4" s="173"/>
      <c r="Q4" s="172"/>
      <c r="R4" s="173"/>
      <c r="S4" s="172"/>
      <c r="T4" s="173"/>
      <c r="U4" s="172"/>
      <c r="V4" s="173"/>
      <c r="W4" s="172"/>
      <c r="X4" s="173"/>
      <c r="Y4" s="172"/>
      <c r="Z4" s="173"/>
      <c r="AA4" s="172"/>
      <c r="AB4" s="173"/>
      <c r="AC4" s="198"/>
      <c r="AD4" s="199"/>
      <c r="AE4" s="198"/>
      <c r="AF4" s="199"/>
      <c r="AG4" s="198"/>
      <c r="AH4" s="199"/>
      <c r="AI4" s="186"/>
      <c r="AJ4" s="189"/>
      <c r="AK4" s="189"/>
      <c r="AL4" s="189"/>
      <c r="AM4" s="189"/>
      <c r="AN4" s="192"/>
      <c r="AO4" s="175"/>
      <c r="AP4" s="175"/>
      <c r="AQ4" s="175"/>
      <c r="AR4" s="178"/>
      <c r="AS4" s="181"/>
      <c r="AT4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2.5" customHeight="1">
      <c r="A5" s="104" t="s">
        <v>3</v>
      </c>
      <c r="B5" s="38">
        <v>1</v>
      </c>
      <c r="C5" s="50" t="s">
        <v>26</v>
      </c>
      <c r="D5" s="81"/>
      <c r="E5" s="51" t="s">
        <v>2</v>
      </c>
      <c r="F5" s="52">
        <v>3</v>
      </c>
      <c r="G5" s="50" t="s">
        <v>66</v>
      </c>
      <c r="H5" s="81"/>
      <c r="I5" s="51">
        <v>11</v>
      </c>
      <c r="J5" s="58">
        <v>11.4</v>
      </c>
      <c r="L5" s="29"/>
      <c r="M5" s="172"/>
      <c r="N5" s="173"/>
      <c r="O5" s="194"/>
      <c r="P5" s="195"/>
      <c r="Q5" s="194"/>
      <c r="R5" s="195"/>
      <c r="S5" s="194"/>
      <c r="T5" s="195"/>
      <c r="U5" s="172"/>
      <c r="V5" s="173"/>
      <c r="W5" s="194"/>
      <c r="X5" s="195"/>
      <c r="Y5" s="194"/>
      <c r="Z5" s="195"/>
      <c r="AA5" s="194"/>
      <c r="AB5" s="195"/>
      <c r="AC5" s="200"/>
      <c r="AD5" s="201"/>
      <c r="AE5" s="200"/>
      <c r="AF5" s="201"/>
      <c r="AG5" s="200"/>
      <c r="AH5" s="201"/>
      <c r="AI5" s="187"/>
      <c r="AJ5" s="190"/>
      <c r="AK5" s="190"/>
      <c r="AL5" s="190"/>
      <c r="AM5" s="190"/>
      <c r="AN5" s="193"/>
      <c r="AO5" s="176"/>
      <c r="AP5" s="176"/>
      <c r="AQ5" s="176"/>
      <c r="AR5" s="179"/>
      <c r="AS5" s="182"/>
      <c r="AU5" s="19" t="str">
        <f>L6</f>
        <v>Canterbury</v>
      </c>
      <c r="AV5" s="19" t="str">
        <f>L8</f>
        <v>Auckland</v>
      </c>
      <c r="AW5" s="19" t="str">
        <f>L10</f>
        <v>Te Tai tokerau</v>
      </c>
      <c r="AX5" s="19" t="str">
        <f>L12</f>
        <v>Bay of Plenty</v>
      </c>
      <c r="AY5" s="19">
        <f>L14</f>
        <v>0</v>
      </c>
      <c r="AZ5" s="19">
        <f>L16</f>
        <v>0</v>
      </c>
      <c r="BA5" s="19">
        <f>L18</f>
        <v>0</v>
      </c>
      <c r="BB5" s="19">
        <f>L20</f>
        <v>0</v>
      </c>
      <c r="BC5" s="19">
        <f>L22</f>
        <v>0</v>
      </c>
      <c r="BD5" s="19">
        <f>L24</f>
        <v>0</v>
      </c>
      <c r="BE5" s="19" t="s">
        <v>22</v>
      </c>
    </row>
    <row r="6" spans="1:57" ht="22.5" customHeight="1">
      <c r="A6" s="108"/>
      <c r="B6" s="38">
        <v>4</v>
      </c>
      <c r="C6" s="50" t="s">
        <v>29</v>
      </c>
      <c r="D6" s="81"/>
      <c r="E6" s="51" t="s">
        <v>2</v>
      </c>
      <c r="F6" s="52">
        <v>2</v>
      </c>
      <c r="G6" s="50" t="s">
        <v>35</v>
      </c>
      <c r="H6" s="81"/>
      <c r="I6" s="51">
        <v>12</v>
      </c>
      <c r="J6" s="58">
        <v>11.4</v>
      </c>
      <c r="L6" s="164" t="str">
        <f>C5</f>
        <v>Canterbury</v>
      </c>
      <c r="M6" s="160" t="str">
        <f>IF(AND(M7="",N7=""),"",IF(M7=N7,2,IF(M7="F",0,IF(N7="F",3,IF(M7&gt;N7,3,IF(M7&lt;N7,1,""))))))</f>
        <v/>
      </c>
      <c r="N6" s="161"/>
      <c r="O6" s="154" t="str">
        <f>IF(AND(O7="",P7=""),"",IF(AND(O7=0,P7=0),"",IF(O7=P7,2,IF(O7="F",0,IF(P7="F",3,IF(O7&gt;P7,3,IF(O7&lt;P7,1,"")))))))</f>
        <v/>
      </c>
      <c r="P6" s="155"/>
      <c r="Q6" s="154" t="str">
        <f>IF(AND(Q7="",R7=""),"",IF(AND(Q7=0,R7=0),"",IF(Q7=R7,2,IF(Q7="F",0,IF(R7="F",3,IF(Q7&gt;R7,3,IF(Q7&lt;R7,1,"")))))))</f>
        <v/>
      </c>
      <c r="R6" s="155"/>
      <c r="S6" s="154" t="str">
        <f>IF(AND(S7="",T7=""),"",IF(AND(S7=0,T7=0),"",IF(S7=T7,2,IF(S7="F",0,IF(T7="F",3,IF(S7&gt;T7,3,IF(S7&lt;T7,1,"")))))))</f>
        <v/>
      </c>
      <c r="T6" s="154"/>
      <c r="U6" s="160" t="str">
        <f>IF(AND(U7="",V7=""),"",IF(AND(U7=0,V7=0),"",IF(U7=V7,2,IF(U7="F",0,IF(V7="F",3,IF(U7&gt;V7,3,IF(U7&lt;V7,1,"")))))))</f>
        <v/>
      </c>
      <c r="V6" s="161"/>
      <c r="W6" s="154" t="str">
        <f>IF(AND(W7="",X7=""),"",IF(AND(W7=0,X7=0),"",IF(W7=X7,2,IF(W7="F",0,IF(X7="F",3,IF(W7&gt;X7,3,IF(W7&lt;X7,1,"")))))))</f>
        <v/>
      </c>
      <c r="X6" s="155"/>
      <c r="Y6" s="154" t="str">
        <f>IF(AND(Y7="",Z7=""),"",IF(AND(Y7=0,Z7=0),"",IF(Y7=Z7,2,IF(Y7="F",0,IF(Z7="F",3,IF(Y7&gt;Z7,3,IF(Y7&lt;Z7,1,"")))))))</f>
        <v/>
      </c>
      <c r="Z6" s="155"/>
      <c r="AA6" s="154" t="str">
        <f>IF(AND(AA7="",AB7=""),"",IF(AND(AA7=0,AB7=0),"",IF(AA7=AB7,2,IF(AA7="F",0,IF(AB7="F",3,IF(AA7&gt;AB7,3,IF(AA7&lt;AB7,1,"")))))))</f>
        <v/>
      </c>
      <c r="AB6" s="155"/>
      <c r="AC6" s="154" t="str">
        <f>IF(AND(AC7="",AD7=""),"",IF(AND(AC7=0,AD7=0),"",IF(AC7=AD7,2,IF(AC7="F",0,IF(AD7="F",3,IF(AC7&gt;AD7,3,IF(AC7&lt;AD7,1,"")))))))</f>
        <v/>
      </c>
      <c r="AD6" s="155"/>
      <c r="AE6" s="154" t="str">
        <f>IF(AND(AE7="",AF7=""),"",IF(AND(AE7=0,AF7=0),"",IF(AE7=AF7,2,IF(AE7="F",0,IF(AF7="F",3,IF(AE7&gt;AF7,3,IF(AE7&lt;AF7,1,"")))))))</f>
        <v/>
      </c>
      <c r="AF6" s="155"/>
      <c r="AG6" s="154" t="str">
        <f>IF(AND(AG7="",AH7=""),"",IF(AND(AG7=0,AH7=0),"",IF(AG7=AH7,2,IF(AG7="F",0,IF(AH7="F",3,IF(AG7&gt;AH7,3,IF(AG7&lt;AH7,1,"")))))))</f>
        <v/>
      </c>
      <c r="AH6" s="155"/>
      <c r="AI6" s="157">
        <f>COUNTIF(M6:AF6,"&lt;4")</f>
        <v>0</v>
      </c>
      <c r="AJ6" s="151">
        <f>COUNTIF(M6:AG6,"3")</f>
        <v>0</v>
      </c>
      <c r="AK6" s="151">
        <f>COUNTIF(M6:AG6,"2")</f>
        <v>0</v>
      </c>
      <c r="AL6" s="151">
        <f>COUNTIF(M6:AG6,"1")</f>
        <v>0</v>
      </c>
      <c r="AM6" s="151">
        <f>COUNTIF(M6:AG6,"0")</f>
        <v>0</v>
      </c>
      <c r="AN6" s="166" t="str">
        <f>IF(OR(L6="",BE7=0),"",SUM(AG6,AE6,AC6,AA6,Y6,W6,U6,S6,Q6,O6,M6))</f>
        <v/>
      </c>
      <c r="AO6" s="144">
        <f>SUM(AG7,AE7,AC7,AA7,Y7,W7,U7,S7,Q7,O7,M7)</f>
        <v>0</v>
      </c>
      <c r="AP6" s="144">
        <f>SUM(AH7,AF7,AD7,AB7,Z7,X7,V7,T7,R7,P7,N7)</f>
        <v>0</v>
      </c>
      <c r="AQ6" s="144">
        <f>AO6-AP6</f>
        <v>0</v>
      </c>
      <c r="AR6" s="146" t="str">
        <f>IF(OR(L6="",BE7=0),"",1+COUNTIF(AU7:BD7,"Less"))</f>
        <v/>
      </c>
      <c r="AS6" s="148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2.5" customHeight="1">
      <c r="A7" s="108"/>
      <c r="B7" s="38"/>
      <c r="C7" s="50"/>
      <c r="D7" s="61"/>
      <c r="E7" s="51"/>
      <c r="F7" s="52"/>
      <c r="G7" s="50"/>
      <c r="H7" s="61"/>
      <c r="I7" s="51"/>
      <c r="J7" s="58"/>
      <c r="L7" s="164"/>
      <c r="M7" s="20"/>
      <c r="N7" s="21"/>
      <c r="O7" s="22">
        <f>IF(N9="","",N9)</f>
        <v>0</v>
      </c>
      <c r="P7" s="22">
        <f>IF(M9="","",M9)</f>
        <v>0</v>
      </c>
      <c r="Q7" s="22">
        <f>IF(N11="","",N11)</f>
        <v>0</v>
      </c>
      <c r="R7" s="22">
        <f>IF(M11="","",M11)</f>
        <v>0</v>
      </c>
      <c r="S7" s="22">
        <f>IF(N13="","",N13)</f>
        <v>0</v>
      </c>
      <c r="T7" s="25">
        <f>IF(M13="","",M13)</f>
        <v>0</v>
      </c>
      <c r="U7" s="20" t="str">
        <f>IF(N15="","",N15)</f>
        <v/>
      </c>
      <c r="V7" s="21" t="str">
        <f>IF(M15="","",M15)</f>
        <v/>
      </c>
      <c r="W7" s="26">
        <f>V9</f>
        <v>0</v>
      </c>
      <c r="X7" s="26">
        <f>U9</f>
        <v>0</v>
      </c>
      <c r="Y7" s="22">
        <f>V11</f>
        <v>0</v>
      </c>
      <c r="Z7" s="22">
        <f>U11</f>
        <v>0</v>
      </c>
      <c r="AA7" s="22">
        <f>V13</f>
        <v>0</v>
      </c>
      <c r="AB7" s="22">
        <f>U13</f>
        <v>0</v>
      </c>
      <c r="AC7" s="22" t="str">
        <f>IF(N23="","",N23)</f>
        <v/>
      </c>
      <c r="AD7" s="22" t="str">
        <f>IF(M23="","",M23)</f>
        <v/>
      </c>
      <c r="AE7" s="22" t="str">
        <f>IF(N25="","",N25)</f>
        <v/>
      </c>
      <c r="AF7" s="22" t="str">
        <f>IF(M25="","",M25)</f>
        <v/>
      </c>
      <c r="AG7" s="22" t="str">
        <f>IF(N27="","",N27)</f>
        <v/>
      </c>
      <c r="AH7" s="22" t="str">
        <f>IF(M27="","",M27)</f>
        <v/>
      </c>
      <c r="AI7" s="162"/>
      <c r="AJ7" s="153"/>
      <c r="AK7" s="153"/>
      <c r="AL7" s="153"/>
      <c r="AM7" s="153"/>
      <c r="AN7" s="167"/>
      <c r="AO7" s="168"/>
      <c r="AP7" s="168"/>
      <c r="AQ7" s="168"/>
      <c r="AR7" s="159"/>
      <c r="AS7" s="163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2.5" customHeight="1">
      <c r="B8" s="38"/>
      <c r="C8" s="143"/>
      <c r="D8" s="143"/>
      <c r="E8" s="143"/>
      <c r="F8" s="143"/>
      <c r="G8" s="143"/>
      <c r="H8" s="9"/>
      <c r="I8" s="1"/>
      <c r="J8" s="8"/>
      <c r="L8" s="164" t="str">
        <f>G6</f>
        <v>Auckland</v>
      </c>
      <c r="M8" s="154" t="str">
        <f>IF(AND(M9="",N9=""),"",IF(AND(M9=0,N9=0),"",IF(M9=N9,2,IF(M9="F",0,IF(N9="F",3,IF(M9&gt;N9,3,IF(M9&lt;N9,1,"")))))))</f>
        <v/>
      </c>
      <c r="N8" s="155"/>
      <c r="O8" s="160"/>
      <c r="P8" s="161"/>
      <c r="Q8" s="154" t="str">
        <f>IF(AND(Q9="",R9=""),"",IF(AND(Q9=0,R9=0),"",IF(Q9=R9,2,IF(Q9="F",0,IF(R9="F",3,IF(Q9&gt;R9,3,IF(Q9&lt;R9,1,"")))))))</f>
        <v/>
      </c>
      <c r="R8" s="155"/>
      <c r="S8" s="154" t="str">
        <f>IF(AND(S9="",T9=""),"",IF(AND(S9=0,T9=0),"",IF(S9=T9,2,IF(S9="F",0,IF(T9="F",3,IF(S9&gt;T9,3,IF(S9&lt;T9,1,"")))))))</f>
        <v/>
      </c>
      <c r="T8" s="155"/>
      <c r="U8" s="156" t="str">
        <f>IF(AND(U9="",V9=""),"",IF(AND(U9=0,V9=0),"",IF(U9=V9,2,IF(U9="F",0,IF(V9="F",3,IF(U9&gt;V9,3,IF(U9&lt;V9,1,"")))))))</f>
        <v/>
      </c>
      <c r="V8" s="156"/>
      <c r="W8" s="160" t="str">
        <f>IF(AND(W9="",X9=""),"",IF(AND(W9=0,X9=0),"",IF(W9=X9,2,IF(W9="F",0,IF(X9="F",3,IF(W9&gt;X9,3,IF(W9&lt;X9,1,"")))))))</f>
        <v/>
      </c>
      <c r="X8" s="161"/>
      <c r="Y8" s="154" t="str">
        <f>IF(AND(Y9="",Z9=""),"",IF(AND(Y9=0,Z9=0),"",IF(Y9=Z9,2,IF(Y9="F",0,IF(Z9="F",3,IF(Y9&gt;Z9,3,IF(Y9&lt;Z9,1,"")))))))</f>
        <v/>
      </c>
      <c r="Z8" s="155"/>
      <c r="AA8" s="154" t="str">
        <f>IF(AND(AA9="",AB9=""),"",IF(AND(AA9=0,AB9=0),"",IF(AA9=AB9,2,IF(AA9="F",0,IF(AB9="F",3,IF(AA9&gt;AB9,3,IF(AA9&lt;AB9,1,"")))))))</f>
        <v/>
      </c>
      <c r="AB8" s="155"/>
      <c r="AC8" s="154" t="str">
        <f>IF(AND(AC9="",AD9=""),"",IF(AND(AC9=0,AD9=0),"",IF(AC9=AD9,2,IF(AC9="F",0,IF(AD9="F",3,IF(AC9&gt;AD9,3,IF(AC9&lt;AD9,1,"")))))))</f>
        <v/>
      </c>
      <c r="AD8" s="155"/>
      <c r="AE8" s="154" t="str">
        <f>IF(AND(AE9="",AF9=""),"",IF(AND(AE9=0,AF9=0),"",IF(AE9=AF9,2,IF(AE9="F",0,IF(AF9="F",3,IF(AE9&gt;AF9,3,IF(AE9&lt;AF9,1,"")))))))</f>
        <v/>
      </c>
      <c r="AF8" s="155"/>
      <c r="AG8" s="154" t="str">
        <f>IF(AND(AG9="",AH9=""),"",IF(AND(AG9=0,AH9=0),"",IF(AG9=AH9,2,IF(AG9="F",0,IF(AH9="F",3,IF(AG9&gt;AH9,3,IF(AG9&lt;AH9,1,"")))))))</f>
        <v/>
      </c>
      <c r="AH8" s="155"/>
      <c r="AI8" s="157">
        <f>COUNTIF(M8:AF8,"&lt;4")</f>
        <v>0</v>
      </c>
      <c r="AJ8" s="151">
        <f>COUNTIF(M8:AG8,"3")</f>
        <v>0</v>
      </c>
      <c r="AK8" s="151">
        <f>COUNTIF(M8:AG8,"2")</f>
        <v>0</v>
      </c>
      <c r="AL8" s="151">
        <f>COUNTIF(M8:AG8,"1")</f>
        <v>0</v>
      </c>
      <c r="AM8" s="151">
        <f>COUNTIF(M8:AG8,"0")</f>
        <v>0</v>
      </c>
      <c r="AN8" s="166" t="str">
        <f>IF(OR(L8="",BE9=0),"",SUM(AG8,AE8,AC8,AA8,Y8,W8,U8,S8,Q8,O8,M8))</f>
        <v/>
      </c>
      <c r="AO8" s="144">
        <f>SUM(AG9,AE9,AC9,AA9,Y9,W9,U9,S9,Q9,O9,M9)</f>
        <v>0</v>
      </c>
      <c r="AP8" s="144">
        <f>SUM(AH9,AF9,AD9,AB9,Z9,X9,V9,T9,R9,P9,N9)</f>
        <v>0</v>
      </c>
      <c r="AQ8" s="144">
        <f>AO8-AP8</f>
        <v>0</v>
      </c>
      <c r="AR8" s="146" t="str">
        <f>IF(OR(L8="",BE9=0),"",1+COUNTIF(AU9:BD9,"Less"))</f>
        <v/>
      </c>
      <c r="AS8" s="148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2.5" customHeight="1">
      <c r="A9" s="110" t="s">
        <v>4</v>
      </c>
      <c r="B9" s="38">
        <v>1</v>
      </c>
      <c r="C9" s="50" t="str">
        <f>C5</f>
        <v>Canterbury</v>
      </c>
      <c r="D9" s="81"/>
      <c r="E9" s="51" t="s">
        <v>2</v>
      </c>
      <c r="F9" s="52">
        <v>2</v>
      </c>
      <c r="G9" s="50" t="str">
        <f>G6</f>
        <v>Auckland</v>
      </c>
      <c r="H9" s="81"/>
      <c r="I9" s="51">
        <v>9</v>
      </c>
      <c r="J9" s="58">
        <v>1.4</v>
      </c>
      <c r="L9" s="164"/>
      <c r="M9" s="23">
        <f>H9</f>
        <v>0</v>
      </c>
      <c r="N9" s="23">
        <f>D9</f>
        <v>0</v>
      </c>
      <c r="O9" s="20"/>
      <c r="P9" s="21"/>
      <c r="Q9" s="22">
        <f>IF(P11="","",P11)</f>
        <v>0</v>
      </c>
      <c r="R9" s="22">
        <f>IF(O11="","",O11)</f>
        <v>0</v>
      </c>
      <c r="S9" s="22">
        <f>IF(P13="","",P13)</f>
        <v>0</v>
      </c>
      <c r="T9" s="22">
        <f>IF(O13="","",O13)</f>
        <v>0</v>
      </c>
      <c r="U9" s="22">
        <f>H21</f>
        <v>0</v>
      </c>
      <c r="V9" s="25">
        <f>D21</f>
        <v>0</v>
      </c>
      <c r="W9" s="20" t="str">
        <f>IF(P17="","",P17)</f>
        <v/>
      </c>
      <c r="X9" s="21" t="str">
        <f>IF(O17="","",O17)</f>
        <v/>
      </c>
      <c r="Y9" s="26">
        <f>X11</f>
        <v>0</v>
      </c>
      <c r="Z9" s="26">
        <f>W11</f>
        <v>0</v>
      </c>
      <c r="AA9" s="22">
        <f>X13</f>
        <v>0</v>
      </c>
      <c r="AB9" s="22">
        <f>W13</f>
        <v>0</v>
      </c>
      <c r="AC9" s="22" t="str">
        <f>IF(P23="","",P23)</f>
        <v/>
      </c>
      <c r="AD9" s="22" t="str">
        <f>IF(O23="","",O23)</f>
        <v/>
      </c>
      <c r="AE9" s="22" t="str">
        <f>IF(P25="","",P25)</f>
        <v/>
      </c>
      <c r="AF9" s="22" t="str">
        <f>IF(O25="","",O25)</f>
        <v/>
      </c>
      <c r="AG9" s="22" t="str">
        <f>IF(P27="","",P27)</f>
        <v/>
      </c>
      <c r="AH9" s="22" t="str">
        <f>IF(O27="","",O27)</f>
        <v/>
      </c>
      <c r="AI9" s="162"/>
      <c r="AJ9" s="153"/>
      <c r="AK9" s="153"/>
      <c r="AL9" s="153"/>
      <c r="AM9" s="153"/>
      <c r="AN9" s="167"/>
      <c r="AO9" s="168"/>
      <c r="AP9" s="168"/>
      <c r="AQ9" s="168"/>
      <c r="AR9" s="159"/>
      <c r="AS9" s="163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22.5" customHeight="1">
      <c r="A10" s="111"/>
      <c r="B10" s="38">
        <v>3</v>
      </c>
      <c r="C10" s="50" t="str">
        <f>G5</f>
        <v>Te Tai tokerau</v>
      </c>
      <c r="D10" s="81"/>
      <c r="E10" s="51" t="s">
        <v>2</v>
      </c>
      <c r="F10" s="52">
        <v>4</v>
      </c>
      <c r="G10" s="50" t="str">
        <f>C6</f>
        <v>Bay of Plenty</v>
      </c>
      <c r="H10" s="81"/>
      <c r="I10" s="51">
        <v>10</v>
      </c>
      <c r="J10" s="58">
        <v>1.4</v>
      </c>
      <c r="L10" s="164" t="str">
        <f>G5</f>
        <v>Te Tai tokerau</v>
      </c>
      <c r="M10" s="154" t="str">
        <f>IF(AND(M11="",N11=""),"",IF(AND(M11=0,N11=0),"",IF(M11=N11,2,IF(M11="F",0,IF(N11="F",3,IF(M11&gt;N11,3,IF(M11&lt;N11,1,"")))))))</f>
        <v/>
      </c>
      <c r="N10" s="155"/>
      <c r="O10" s="154" t="str">
        <f>IF(AND(O11="",P11=""),"",IF(AND(O11=0,P11=0),"",IF(O11=P11,2,IF(O11="F",0,IF(P11="F",3,IF(O11&gt;P11,3,IF(O11&lt;P11,1,"")))))))</f>
        <v/>
      </c>
      <c r="P10" s="155"/>
      <c r="Q10" s="160" t="str">
        <f>IF(AND(Q11="",R11=""),"",IF(Q11=R11,2,IF(Q11="F",0,IF(R11="F",3,IF(Q11&gt;R11,3,IF(Q11&lt;R11,1,""))))))</f>
        <v/>
      </c>
      <c r="R10" s="161"/>
      <c r="S10" s="154" t="str">
        <f>IF(AND(S11="",T11=""),"",IF(AND(S11=0,T11=0),"",IF(S11=T11,2,IF(S11="F",0,IF(T11="F",3,IF(S11&gt;T11,3,IF(S11&lt;T11,1,"")))))))</f>
        <v/>
      </c>
      <c r="T10" s="155"/>
      <c r="U10" s="154" t="str">
        <f>IF(AND(U11="",V11=""),"",IF(AND(U11=0,V11=0),"",IF(U11=V11,2,IF(U11="F",0,IF(V11="F",3,IF(U11&gt;V11,3,IF(U11&lt;V11,1,"")))))))</f>
        <v/>
      </c>
      <c r="V10" s="155"/>
      <c r="W10" s="156" t="str">
        <f>IF(AND(W11="",X11=""),"",IF(AND(W11=0,X11=0),"",IF(W11=X11,2,IF(W11="F",0,IF(X11="F",3,IF(W11&gt;X11,3,IF(W11&lt;X11,1,"")))))))</f>
        <v/>
      </c>
      <c r="X10" s="156"/>
      <c r="Y10" s="160" t="str">
        <f>IF(AND(Y11="",Z11=""),"",IF(AND(Y11=0,Z11=0),"",IF(Y11=Z11,2,IF(Y11="F",0,IF(Z11="F",3,IF(Y11&gt;Z11,3,IF(Y11&lt;Z11,1,"")))))))</f>
        <v/>
      </c>
      <c r="Z10" s="161"/>
      <c r="AA10" s="154" t="str">
        <f>IF(AND(AA11="",AB11=""),"",IF(AND(AA11=0,AB11=0),"",IF(AA11=AB11,2,IF(AA11="F",0,IF(AB11="F",3,IF(AA11&gt;AB11,3,IF(AA11&lt;AB11,1,"")))))))</f>
        <v/>
      </c>
      <c r="AB10" s="155"/>
      <c r="AC10" s="154" t="str">
        <f>IF(AND(AC11="",AD11=""),"",IF(AND(AC11=0,AD11=0),"",IF(AC11=AD11,2,IF(AC11="F",0,IF(AD11="F",3,IF(AC11&gt;AD11,3,IF(AC11&lt;AD11,1,"")))))))</f>
        <v/>
      </c>
      <c r="AD10" s="155"/>
      <c r="AE10" s="154" t="str">
        <f>IF(AND(AE11="",AF11=""),"",IF(AND(AE11=0,AF11=0),"",IF(AE11=AF11,2,IF(AE11="F",0,IF(AF11="F",3,IF(AE11&gt;AF11,3,IF(AE11&lt;AF11,1,"")))))))</f>
        <v/>
      </c>
      <c r="AF10" s="155"/>
      <c r="AG10" s="154" t="str">
        <f>IF(AND(AG11="",AH11=""),"",IF(AND(AG11=0,AH11=0),"",IF(AG11=AH11,2,IF(AG11="F",0,IF(AH11="F",3,IF(AG11&gt;AH11,3,IF(AG11&lt;AH11,1,"")))))))</f>
        <v/>
      </c>
      <c r="AH10" s="155"/>
      <c r="AI10" s="157">
        <f>COUNTIF(M10:AF10,"&lt;4")</f>
        <v>0</v>
      </c>
      <c r="AJ10" s="151">
        <f>COUNTIF(M10:AG10,"3")</f>
        <v>0</v>
      </c>
      <c r="AK10" s="151">
        <f>COUNTIF(M10:AG10,"2")</f>
        <v>0</v>
      </c>
      <c r="AL10" s="151">
        <f>COUNTIF(M10:AG10,"1")</f>
        <v>0</v>
      </c>
      <c r="AM10" s="151">
        <f>COUNTIF(M10:AG10,"0")</f>
        <v>0</v>
      </c>
      <c r="AN10" s="166" t="str">
        <f>IF(OR(L10="",BE11=0),"",SUM(AG10,AE10,AC10,AA10,Y10,W10,U10,S10,Q10,O10,M10))</f>
        <v/>
      </c>
      <c r="AO10" s="144">
        <f>SUM(AG11,AE11,AC11,AA11,Y11,W11,U11,S11,Q11,O11,M11)</f>
        <v>0</v>
      </c>
      <c r="AP10" s="144">
        <f>SUM(AH11,AF11,AD11,AB11,Z11,X11,V11,T11,R11,P11,N11)</f>
        <v>0</v>
      </c>
      <c r="AQ10" s="144">
        <f>AO10-AP10</f>
        <v>0</v>
      </c>
      <c r="AR10" s="146" t="str">
        <f>IF(OR(L10="",BE11=0),"",1+COUNTIF(AU11:BD11,"Less"))</f>
        <v/>
      </c>
      <c r="AS10" s="148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2.5" customHeight="1">
      <c r="A11" s="111"/>
      <c r="B11" s="38"/>
      <c r="C11" s="50"/>
      <c r="D11" s="61"/>
      <c r="E11" s="51"/>
      <c r="F11" s="52"/>
      <c r="G11" s="50"/>
      <c r="H11" s="61"/>
      <c r="I11" s="51"/>
      <c r="J11" s="58"/>
      <c r="L11" s="164"/>
      <c r="M11" s="23">
        <f>H5</f>
        <v>0</v>
      </c>
      <c r="N11" s="23">
        <f>D5</f>
        <v>0</v>
      </c>
      <c r="O11" s="23">
        <f>H14</f>
        <v>0</v>
      </c>
      <c r="P11" s="23">
        <f>D14</f>
        <v>0</v>
      </c>
      <c r="Q11" s="20"/>
      <c r="R11" s="21"/>
      <c r="S11" s="22">
        <f>IF(R13="","",R13)</f>
        <v>0</v>
      </c>
      <c r="T11" s="22">
        <f>IF(Q13="","",Q13)</f>
        <v>0</v>
      </c>
      <c r="U11" s="22">
        <f>H17</f>
        <v>0</v>
      </c>
      <c r="V11" s="22">
        <f>D17</f>
        <v>0</v>
      </c>
      <c r="W11" s="22">
        <f>H26</f>
        <v>0</v>
      </c>
      <c r="X11" s="25">
        <f>D26</f>
        <v>0</v>
      </c>
      <c r="Y11" s="20" t="str">
        <f>IF(R19="","",R19)</f>
        <v/>
      </c>
      <c r="Z11" s="21" t="str">
        <f>IF(Q19="","",Q19)</f>
        <v/>
      </c>
      <c r="AA11" s="26">
        <f>Z13</f>
        <v>0</v>
      </c>
      <c r="AB11" s="26">
        <f>Y13</f>
        <v>0</v>
      </c>
      <c r="AC11" s="22" t="str">
        <f>IF(R23="","",R23)</f>
        <v/>
      </c>
      <c r="AD11" s="22" t="str">
        <f>IF(Q23="","",Q23)</f>
        <v/>
      </c>
      <c r="AE11" s="22" t="str">
        <f>IF(R25="","",R25)</f>
        <v/>
      </c>
      <c r="AF11" s="22" t="str">
        <f>IF(Q25="","",Q25)</f>
        <v/>
      </c>
      <c r="AG11" s="22" t="str">
        <f>IF(R27="","",R27)</f>
        <v/>
      </c>
      <c r="AH11" s="22" t="str">
        <f>IF(Q27="","",Q27)</f>
        <v/>
      </c>
      <c r="AI11" s="162"/>
      <c r="AJ11" s="153"/>
      <c r="AK11" s="153"/>
      <c r="AL11" s="153"/>
      <c r="AM11" s="153"/>
      <c r="AN11" s="167"/>
      <c r="AO11" s="168"/>
      <c r="AP11" s="168"/>
      <c r="AQ11" s="168"/>
      <c r="AR11" s="159"/>
      <c r="AS11" s="163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2.5" customHeight="1">
      <c r="B12" s="38"/>
      <c r="C12" s="143"/>
      <c r="D12" s="143"/>
      <c r="E12" s="143"/>
      <c r="F12" s="143"/>
      <c r="G12" s="143"/>
      <c r="H12" s="9"/>
      <c r="I12" s="19"/>
      <c r="J12" s="19"/>
      <c r="L12" s="164" t="str">
        <f>C6</f>
        <v>Bay of Plenty</v>
      </c>
      <c r="M12" s="154" t="str">
        <f>IF(AND(M13="",N13=""),"",IF(AND(M13=0,N13=0),"",IF(M13=N13,2,IF(M13="F",0,IF(N13="F",3,IF(M13&gt;N13,3,IF(M13&lt;N13,1,"")))))))</f>
        <v/>
      </c>
      <c r="N12" s="155"/>
      <c r="O12" s="154" t="str">
        <f>IF(AND(O13="",P13=""),"",IF(AND(O13=0,P13=0),"",IF(O13=P13,2,IF(O13="F",0,IF(P13="F",3,IF(O13&gt;P13,3,IF(O13&lt;P13,1,"")))))))</f>
        <v/>
      </c>
      <c r="P12" s="155"/>
      <c r="Q12" s="154" t="str">
        <f>IF(AND(Q13="",R13=""),"",IF(AND(Q13=0,R13=0),"",IF(Q13=R13,2,IF(Q13="F",0,IF(R13="F",3,IF(Q13&gt;R13,3,IF(Q13&lt;R13,1,"")))))))</f>
        <v/>
      </c>
      <c r="R12" s="155"/>
      <c r="S12" s="160"/>
      <c r="T12" s="161"/>
      <c r="U12" s="154" t="str">
        <f>IF(AND(U13="",V13=""),"",IF(AND(U13=0,V13=0),"",IF(U13=V13,2,IF(U13="F",0,IF(V13="F",3,IF(U13&gt;V13,3,IF(U13&lt;V13,1,"")))))))</f>
        <v/>
      </c>
      <c r="V12" s="155"/>
      <c r="W12" s="154" t="str">
        <f>IF(AND(W13="",X13=""),"",IF(AND(W13=0,X13=0),"",IF(W13=X13,2,IF(W13="F",0,IF(X13="F",3,IF(W13&gt;X13,3,IF(W13&lt;X13,1,"")))))))</f>
        <v/>
      </c>
      <c r="X12" s="155"/>
      <c r="Y12" s="156" t="str">
        <f>IF(AND(Y13="",Z13=""),"",IF(AND(Y13=0,Z13=0),"",IF(Y13=Z13,2,IF(Y13="F",0,IF(Z13="F",3,IF(Y13&gt;Z13,3,IF(Y13&lt;Z13,1,"")))))))</f>
        <v/>
      </c>
      <c r="Z12" s="156"/>
      <c r="AA12" s="160" t="str">
        <f>IF(AND(AA13="",AB13=""),"",IF(AND(AA13=0,AB13=0),"",IF(AA13=AB13,2,IF(AA13="F",0,IF(AB13="F",3,IF(AA13&gt;AB13,3,IF(AA13&lt;AB13,1,"")))))))</f>
        <v/>
      </c>
      <c r="AB12" s="161"/>
      <c r="AC12" s="154" t="str">
        <f>IF(AND(AC13="",AD13=""),"",IF(AND(AC13=0,AD13=0),"",IF(AC13=AD13,2,IF(AC13="F",0,IF(AD13="F",3,IF(AC13&gt;AD13,3,IF(AC13&lt;AD13,1,"")))))))</f>
        <v/>
      </c>
      <c r="AD12" s="155"/>
      <c r="AE12" s="154" t="str">
        <f>IF(AND(AE13="",AF13=""),"",IF(AND(AE13=0,AF13=0),"",IF(AE13=AF13,2,IF(AE13="F",0,IF(AF13="F",3,IF(AE13&gt;AF13,3,IF(AE13&lt;AF13,1,"")))))))</f>
        <v/>
      </c>
      <c r="AF12" s="155"/>
      <c r="AG12" s="154" t="str">
        <f>IF(AND(AG13="",AH13=""),"",IF(AND(AG13=0,AH13=0),"",IF(AG13=AH13,2,IF(AG13="F",0,IF(AH13="F",3,IF(AG13&gt;AH13,3,IF(AG13&lt;AH13,1,"")))))))</f>
        <v/>
      </c>
      <c r="AH12" s="155"/>
      <c r="AI12" s="157">
        <f>COUNTIF(M12:AF12,"&lt;4")</f>
        <v>0</v>
      </c>
      <c r="AJ12" s="151">
        <f>COUNTIF(M12:AG12,"3")</f>
        <v>0</v>
      </c>
      <c r="AK12" s="151">
        <f>COUNTIF(M12:AG12,"2")</f>
        <v>0</v>
      </c>
      <c r="AL12" s="151">
        <f>COUNTIF(M12:AG12,"1")</f>
        <v>0</v>
      </c>
      <c r="AM12" s="151">
        <f>COUNTIF(M12:AG12,"0")</f>
        <v>0</v>
      </c>
      <c r="AN12" s="166" t="str">
        <f>IF(OR(L12="",BE13=0),"",SUM(AG12,AE12,AC12,AA12,Y12,W12,U12,S12,Q12,O12,M12))</f>
        <v/>
      </c>
      <c r="AO12" s="144">
        <f>SUM(AG13,AE13,AC13,AA13,Y13,W13,U13,S13,Q13,O13,M13)</f>
        <v>0</v>
      </c>
      <c r="AP12" s="144">
        <f>SUM(AH13,AF13,AD13,AB13,Z13,X13,V13,T13,R13,P13,N13)</f>
        <v>0</v>
      </c>
      <c r="AQ12" s="144">
        <f>AO12-AP12</f>
        <v>0</v>
      </c>
      <c r="AR12" s="146" t="str">
        <f>IF(OR(L12="",BE13=0),"",1+COUNTIF(AU13:BD13,"Less"))</f>
        <v/>
      </c>
      <c r="AS12" s="148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2.5" customHeight="1" thickBot="1">
      <c r="A13" s="112" t="s">
        <v>5</v>
      </c>
      <c r="B13" s="38">
        <v>1</v>
      </c>
      <c r="C13" s="50" t="str">
        <f>C9</f>
        <v>Canterbury</v>
      </c>
      <c r="D13" s="81"/>
      <c r="E13" s="51" t="s">
        <v>2</v>
      </c>
      <c r="F13" s="52">
        <v>4</v>
      </c>
      <c r="G13" s="50" t="str">
        <f>G10</f>
        <v>Bay of Plenty</v>
      </c>
      <c r="H13" s="81"/>
      <c r="I13" s="51">
        <v>6</v>
      </c>
      <c r="J13" s="57">
        <v>3.4</v>
      </c>
      <c r="L13" s="165"/>
      <c r="M13" s="30">
        <f>H13</f>
        <v>0</v>
      </c>
      <c r="N13" s="30">
        <f>D13</f>
        <v>0</v>
      </c>
      <c r="O13" s="30">
        <f>D6</f>
        <v>0</v>
      </c>
      <c r="P13" s="30">
        <f>H6</f>
        <v>0</v>
      </c>
      <c r="Q13" s="30">
        <f>H10</f>
        <v>0</v>
      </c>
      <c r="R13" s="30">
        <f>D10</f>
        <v>0</v>
      </c>
      <c r="S13" s="31"/>
      <c r="T13" s="32"/>
      <c r="U13" s="33">
        <f>H25</f>
        <v>0</v>
      </c>
      <c r="V13" s="33">
        <f>D25</f>
        <v>0</v>
      </c>
      <c r="W13" s="98">
        <f>D18</f>
        <v>0</v>
      </c>
      <c r="X13" s="33">
        <f>H18</f>
        <v>0</v>
      </c>
      <c r="Y13" s="33">
        <f>H22</f>
        <v>0</v>
      </c>
      <c r="Z13" s="34">
        <f>D22</f>
        <v>0</v>
      </c>
      <c r="AA13" s="31" t="str">
        <f>IF(T21="","",T21)</f>
        <v/>
      </c>
      <c r="AB13" s="32" t="str">
        <f>IF(S21="","",S21)</f>
        <v/>
      </c>
      <c r="AC13" s="33" t="str">
        <f>IF(T23="","",T23)</f>
        <v/>
      </c>
      <c r="AD13" s="33" t="str">
        <f>IF(S23="","",S23)</f>
        <v/>
      </c>
      <c r="AE13" s="33" t="str">
        <f>IF(T25="","",T25)</f>
        <v/>
      </c>
      <c r="AF13" s="33" t="str">
        <f>IF(S25="","",S25)</f>
        <v/>
      </c>
      <c r="AG13" s="33" t="str">
        <f>IF(T27="","",T27)</f>
        <v/>
      </c>
      <c r="AH13" s="33" t="str">
        <f>IF(S27="","",S27)</f>
        <v/>
      </c>
      <c r="AI13" s="158"/>
      <c r="AJ13" s="152"/>
      <c r="AK13" s="152"/>
      <c r="AL13" s="152"/>
      <c r="AM13" s="152"/>
      <c r="AN13" s="169"/>
      <c r="AO13" s="145"/>
      <c r="AP13" s="145"/>
      <c r="AQ13" s="145"/>
      <c r="AR13" s="147"/>
      <c r="AS13" s="149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2.5" customHeight="1">
      <c r="A14" s="108"/>
      <c r="B14" s="38">
        <v>2</v>
      </c>
      <c r="C14" s="50" t="str">
        <f>G9</f>
        <v>Auckland</v>
      </c>
      <c r="D14" s="81"/>
      <c r="E14" s="51" t="s">
        <v>2</v>
      </c>
      <c r="F14" s="55">
        <v>3</v>
      </c>
      <c r="G14" s="50" t="str">
        <f>C10</f>
        <v>Te Tai tokerau</v>
      </c>
      <c r="H14" s="81"/>
      <c r="I14" s="51">
        <v>7</v>
      </c>
      <c r="J14" s="57">
        <v>3.4</v>
      </c>
      <c r="L14" s="84"/>
      <c r="M14" s="85"/>
      <c r="N14" s="85"/>
      <c r="O14" s="85"/>
      <c r="P14" s="85"/>
      <c r="Q14" s="85"/>
      <c r="R14" s="85"/>
      <c r="S14" s="85"/>
      <c r="T14" s="85"/>
      <c r="U14" s="92"/>
      <c r="V14" s="92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7"/>
      <c r="AJ14" s="88"/>
      <c r="AK14" s="88"/>
      <c r="AL14" s="88"/>
      <c r="AM14" s="88"/>
      <c r="AN14" s="89"/>
      <c r="AO14" s="90"/>
      <c r="AP14" s="90"/>
      <c r="AQ14" s="90"/>
      <c r="AR14" s="87"/>
      <c r="AS14" s="150"/>
      <c r="AT14" s="48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22.5" customHeight="1">
      <c r="A15" s="105"/>
      <c r="B15" s="42"/>
      <c r="C15" s="50"/>
      <c r="D15" s="61"/>
      <c r="E15" s="54"/>
      <c r="F15" s="56"/>
      <c r="G15" s="50"/>
      <c r="H15" s="61"/>
      <c r="I15" s="51"/>
      <c r="J15" s="51"/>
      <c r="L15" s="84"/>
      <c r="M15" s="82"/>
      <c r="N15" s="82"/>
      <c r="O15" s="82"/>
      <c r="P15" s="82"/>
      <c r="Q15" s="82"/>
      <c r="R15" s="82"/>
      <c r="S15" s="82"/>
      <c r="T15" s="82"/>
      <c r="U15" s="93"/>
      <c r="V15" s="93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7"/>
      <c r="AJ15" s="88"/>
      <c r="AK15" s="88"/>
      <c r="AL15" s="88"/>
      <c r="AM15" s="88"/>
      <c r="AN15" s="89"/>
      <c r="AO15" s="90"/>
      <c r="AP15" s="90"/>
      <c r="AQ15" s="90"/>
      <c r="AR15" s="87"/>
      <c r="AS15" s="142"/>
      <c r="AT15" s="48"/>
      <c r="AU15" s="49" t="str">
        <f>IF(BE7=0,"",IF(AN14&lt;AN6,"Less","Greater"))</f>
        <v/>
      </c>
      <c r="AV15" s="49" t="str">
        <f>IF(BE9=0,"",IF(AN14&lt;AN8,"Less","Greater"))</f>
        <v/>
      </c>
      <c r="AW15" s="49" t="str">
        <f>IF(BE11=0,"",IF(AN14&lt;AN10,"Less","Greater"))</f>
        <v/>
      </c>
      <c r="AX15" s="49" t="str">
        <f>IF(BE13=0,"",IF(AN14&lt;AN12,"Less","Greater"))</f>
        <v/>
      </c>
      <c r="AY15" s="49" t="s">
        <v>23</v>
      </c>
      <c r="AZ15" s="49" t="str">
        <f>IF(BE17=0,"",IF(AN14&lt;AN16,"Less","Greater"))</f>
        <v/>
      </c>
      <c r="BA15" s="49" t="str">
        <f>IF(BE19=0,"",IF(AN14&lt;AN18,"Less","Greater"))</f>
        <v/>
      </c>
      <c r="BB15" s="49" t="str">
        <f>IF(BE21=0,"",IF(AN14&lt;AN20,"Less","Greater"))</f>
        <v/>
      </c>
      <c r="BC15" s="49" t="str">
        <f>IF(BE23=0,"",IF(AN14&lt;AN22,"Less","Greater"))</f>
        <v/>
      </c>
      <c r="BD15" s="49" t="str">
        <f>IF(BE25=0,"",IF(AN14&lt;AN24,"Less","Greater"))</f>
        <v/>
      </c>
      <c r="BE15" s="49">
        <f>COUNT(M14:AF14)</f>
        <v>0</v>
      </c>
    </row>
    <row r="16" spans="1:57" ht="22.5" customHeight="1">
      <c r="B16" s="43"/>
      <c r="C16" s="143" t="s">
        <v>55</v>
      </c>
      <c r="D16" s="143"/>
      <c r="E16" s="143"/>
      <c r="F16" s="143"/>
      <c r="G16" s="143"/>
      <c r="H16" s="16"/>
      <c r="I16" s="1"/>
      <c r="J16" s="1"/>
      <c r="L16" s="84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92"/>
      <c r="X16" s="92"/>
      <c r="Y16" s="92"/>
      <c r="Z16" s="92"/>
      <c r="AA16" s="92"/>
      <c r="AB16" s="92"/>
      <c r="AC16" s="85"/>
      <c r="AD16" s="85"/>
      <c r="AE16" s="85"/>
      <c r="AF16" s="85"/>
      <c r="AG16" s="85"/>
      <c r="AH16" s="85"/>
      <c r="AI16" s="87"/>
      <c r="AJ16" s="88"/>
      <c r="AK16" s="88"/>
      <c r="AL16" s="88"/>
      <c r="AM16" s="88"/>
      <c r="AN16" s="89"/>
      <c r="AO16" s="90"/>
      <c r="AP16" s="90"/>
      <c r="AQ16" s="90"/>
      <c r="AR16" s="87"/>
      <c r="AS16" s="141"/>
      <c r="AT16" s="48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22.5" customHeight="1">
      <c r="A17" s="104" t="s">
        <v>6</v>
      </c>
      <c r="B17" s="38"/>
      <c r="C17" s="50" t="str">
        <f>C13</f>
        <v>Canterbury</v>
      </c>
      <c r="D17" s="81"/>
      <c r="E17" s="51" t="s">
        <v>2</v>
      </c>
      <c r="F17" s="52">
        <v>3</v>
      </c>
      <c r="G17" s="50" t="str">
        <f>G14</f>
        <v>Te Tai tokerau</v>
      </c>
      <c r="H17" s="81"/>
      <c r="I17" s="51">
        <v>11</v>
      </c>
      <c r="J17" s="51" t="s">
        <v>72</v>
      </c>
      <c r="L17" s="84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93"/>
      <c r="X17" s="93"/>
      <c r="Y17" s="93"/>
      <c r="Z17" s="93"/>
      <c r="AA17" s="93"/>
      <c r="AB17" s="93"/>
      <c r="AC17" s="82"/>
      <c r="AD17" s="82"/>
      <c r="AE17" s="82"/>
      <c r="AF17" s="82"/>
      <c r="AG17" s="82"/>
      <c r="AH17" s="82"/>
      <c r="AI17" s="87"/>
      <c r="AJ17" s="88"/>
      <c r="AK17" s="88"/>
      <c r="AL17" s="88"/>
      <c r="AM17" s="88"/>
      <c r="AN17" s="89"/>
      <c r="AO17" s="90"/>
      <c r="AP17" s="90"/>
      <c r="AQ17" s="90"/>
      <c r="AR17" s="87"/>
      <c r="AS17" s="142"/>
      <c r="AT17" s="48"/>
      <c r="AU17" s="49" t="str">
        <f>IF(BE7=0,"",IF(AN16&lt;AN6,"Less","Greater"))</f>
        <v/>
      </c>
      <c r="AV17" s="49" t="str">
        <f>IF(BE9=0,"",IF(AN16&lt;AN8,"Less","Greater"))</f>
        <v/>
      </c>
      <c r="AW17" s="49" t="str">
        <f>IF(BE11=0,"",IF(AN16&lt;AN10,"Less","Greater"))</f>
        <v/>
      </c>
      <c r="AX17" s="49" t="str">
        <f>IF(BE13=0,"",IF(AN16&lt;AN12,"Less","Greater"))</f>
        <v/>
      </c>
      <c r="AY17" s="49" t="str">
        <f>IF(BE15=0,"",IF(AN16&lt;AN14,"Less","Greater"))</f>
        <v/>
      </c>
      <c r="AZ17" s="49" t="s">
        <v>23</v>
      </c>
      <c r="BA17" s="49" t="str">
        <f>IF(BE19=0,"",IF(AN16&lt;AN18,"Less","Greater"))</f>
        <v/>
      </c>
      <c r="BB17" s="49" t="str">
        <f>IF(BE21=0,"",IF(AN16&lt;AN20,"Less","Greater"))</f>
        <v/>
      </c>
      <c r="BC17" s="49" t="str">
        <f>IF(BE23=0,"",IF(AN16&lt;AN22,"Less","Greater"))</f>
        <v/>
      </c>
      <c r="BD17" s="49" t="str">
        <f>IF(BE25=0,"",IF(AN16&lt;AN24,"Less","Greater"))</f>
        <v/>
      </c>
      <c r="BE17" s="49">
        <f>COUNT(M16:AF16)</f>
        <v>0</v>
      </c>
    </row>
    <row r="18" spans="1:57" ht="22.5" customHeight="1">
      <c r="A18" s="108"/>
      <c r="B18" s="38"/>
      <c r="C18" s="50" t="str">
        <f>G13</f>
        <v>Bay of Plenty</v>
      </c>
      <c r="D18" s="81"/>
      <c r="E18" s="51" t="s">
        <v>2</v>
      </c>
      <c r="F18" s="52">
        <v>2</v>
      </c>
      <c r="G18" s="50" t="str">
        <f>C14</f>
        <v>Auckland</v>
      </c>
      <c r="H18" s="81"/>
      <c r="I18" s="51">
        <v>12</v>
      </c>
      <c r="J18" s="51" t="s">
        <v>72</v>
      </c>
      <c r="L18" s="84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92"/>
      <c r="X18" s="92"/>
      <c r="Y18" s="92"/>
      <c r="Z18" s="92"/>
      <c r="AA18" s="92"/>
      <c r="AB18" s="92"/>
      <c r="AC18" s="85"/>
      <c r="AD18" s="85"/>
      <c r="AE18" s="85"/>
      <c r="AF18" s="85"/>
      <c r="AG18" s="85"/>
      <c r="AH18" s="85"/>
      <c r="AI18" s="87"/>
      <c r="AJ18" s="88"/>
      <c r="AK18" s="88"/>
      <c r="AL18" s="88"/>
      <c r="AM18" s="88"/>
      <c r="AN18" s="89"/>
      <c r="AO18" s="90"/>
      <c r="AP18" s="90"/>
      <c r="AQ18" s="90"/>
      <c r="AR18" s="87"/>
      <c r="AS18" s="141"/>
      <c r="AT18" s="48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22.5" customHeight="1">
      <c r="A19" s="108"/>
      <c r="B19" s="38"/>
      <c r="C19" s="50"/>
      <c r="D19" s="61"/>
      <c r="E19" s="51"/>
      <c r="F19" s="52"/>
      <c r="G19" s="50"/>
      <c r="H19" s="53"/>
      <c r="I19" s="51"/>
      <c r="J19" s="51"/>
      <c r="L19" s="84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93"/>
      <c r="X19" s="93"/>
      <c r="Y19" s="93"/>
      <c r="Z19" s="93"/>
      <c r="AA19" s="93"/>
      <c r="AB19" s="93"/>
      <c r="AC19" s="82"/>
      <c r="AD19" s="82"/>
      <c r="AE19" s="82"/>
      <c r="AF19" s="82"/>
      <c r="AG19" s="82"/>
      <c r="AH19" s="82"/>
      <c r="AI19" s="87"/>
      <c r="AJ19" s="88"/>
      <c r="AK19" s="88"/>
      <c r="AL19" s="88"/>
      <c r="AM19" s="88"/>
      <c r="AN19" s="89"/>
      <c r="AO19" s="90"/>
      <c r="AP19" s="90"/>
      <c r="AQ19" s="90"/>
      <c r="AR19" s="87"/>
      <c r="AS19" s="142"/>
      <c r="AT19" s="48"/>
      <c r="AU19" s="49" t="str">
        <f>IF(BE7=0,"",IF(AN18&lt;AN6,"Less","Greater"))</f>
        <v/>
      </c>
      <c r="AV19" s="49" t="str">
        <f>IF(BE9=0,"",IF(AN18&lt;AN8,"Less","Greater"))</f>
        <v/>
      </c>
      <c r="AW19" s="49" t="str">
        <f>IF(BE11=0,"",IF(AN18&lt;AN10,"Less","Greater"))</f>
        <v/>
      </c>
      <c r="AX19" s="49" t="str">
        <f>IF(BE13=0,"",IF(AN18&lt;AN12,"Less","Greater"))</f>
        <v/>
      </c>
      <c r="AY19" s="49" t="str">
        <f>IF(BE15=0,"",IF(AN18&lt;AN14,"Less","Greater"))</f>
        <v/>
      </c>
      <c r="AZ19" s="49" t="str">
        <f>IF(BE17=0,"",IF(AN18&lt;AN16,"Less","Greater"))</f>
        <v/>
      </c>
      <c r="BA19" s="49" t="s">
        <v>23</v>
      </c>
      <c r="BB19" s="49" t="str">
        <f>IF(BE21=0,"",IF(AN18&lt;AN20,"Less","Greater"))</f>
        <v/>
      </c>
      <c r="BC19" s="49" t="str">
        <f>IF(BE23=0,"",IF(AN18&lt;AN22,"Less","Greater"))</f>
        <v/>
      </c>
      <c r="BD19" s="49" t="str">
        <f>IF(BE25=0,"",IF(AN18&lt;AN24,"Less","Greater"))</f>
        <v/>
      </c>
      <c r="BE19" s="49">
        <f>COUNT(M18:AF18)</f>
        <v>0</v>
      </c>
    </row>
    <row r="20" spans="1:57" ht="22.5" customHeight="1">
      <c r="B20" s="38"/>
      <c r="C20" s="143"/>
      <c r="D20" s="143"/>
      <c r="E20" s="143"/>
      <c r="F20" s="143"/>
      <c r="G20" s="143"/>
      <c r="H20" s="9"/>
      <c r="I20" s="19"/>
      <c r="J20" s="19"/>
      <c r="L20" s="84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92"/>
      <c r="X20" s="92"/>
      <c r="Y20" s="92"/>
      <c r="Z20" s="92"/>
      <c r="AA20" s="92"/>
      <c r="AB20" s="92"/>
      <c r="AC20" s="85"/>
      <c r="AD20" s="85"/>
      <c r="AE20" s="85"/>
      <c r="AF20" s="85"/>
      <c r="AG20" s="85"/>
      <c r="AH20" s="85"/>
      <c r="AI20" s="87"/>
      <c r="AJ20" s="88"/>
      <c r="AK20" s="88"/>
      <c r="AL20" s="88"/>
      <c r="AM20" s="88"/>
      <c r="AN20" s="89"/>
      <c r="AO20" s="90"/>
      <c r="AP20" s="90"/>
      <c r="AQ20" s="90"/>
      <c r="AR20" s="87"/>
      <c r="AS20" s="141"/>
      <c r="AT20" s="48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22.5" customHeight="1">
      <c r="A21" s="110" t="s">
        <v>7</v>
      </c>
      <c r="B21" s="38"/>
      <c r="C21" s="50" t="str">
        <f>C17</f>
        <v>Canterbury</v>
      </c>
      <c r="D21" s="81"/>
      <c r="E21" s="51" t="s">
        <v>2</v>
      </c>
      <c r="F21" s="52">
        <v>2</v>
      </c>
      <c r="G21" s="50" t="str">
        <f>G18</f>
        <v>Auckland</v>
      </c>
      <c r="H21" s="81"/>
      <c r="I21" s="80">
        <v>9</v>
      </c>
      <c r="J21" s="80" t="s">
        <v>73</v>
      </c>
      <c r="L21" s="84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93"/>
      <c r="X21" s="93"/>
      <c r="Y21" s="93"/>
      <c r="Z21" s="93"/>
      <c r="AA21" s="93"/>
      <c r="AB21" s="93"/>
      <c r="AC21" s="82"/>
      <c r="AD21" s="82"/>
      <c r="AE21" s="82"/>
      <c r="AF21" s="82"/>
      <c r="AG21" s="82"/>
      <c r="AH21" s="82"/>
      <c r="AI21" s="87"/>
      <c r="AJ21" s="88"/>
      <c r="AK21" s="88"/>
      <c r="AL21" s="88"/>
      <c r="AM21" s="88"/>
      <c r="AN21" s="89"/>
      <c r="AO21" s="90"/>
      <c r="AP21" s="90"/>
      <c r="AQ21" s="90"/>
      <c r="AR21" s="87"/>
      <c r="AS21" s="142"/>
      <c r="AT21" s="48"/>
      <c r="AU21" s="49" t="str">
        <f>IF(BE7=0,"",IF(AN20&lt;AN6,"Less","Greater"))</f>
        <v/>
      </c>
      <c r="AV21" s="49" t="str">
        <f>IF(BE9=0,"",IF(AN20&lt;AN8,"Less","Greater"))</f>
        <v/>
      </c>
      <c r="AW21" s="49" t="str">
        <f>IF(BE11=0,"",IF(AN20&lt;AN10,"Less","Greater"))</f>
        <v/>
      </c>
      <c r="AX21" s="49" t="str">
        <f>IF(BE13=0,"",IF(AN20&lt;AN12,"Less","Greater"))</f>
        <v/>
      </c>
      <c r="AY21" s="49" t="str">
        <f>IF(BE15=0,"",IF(AN20&lt;AN14,"Less","Greater"))</f>
        <v/>
      </c>
      <c r="AZ21" s="49" t="str">
        <f>IF(BE17=0,"",IF(AN20&lt;AN16,"Less","Greater"))</f>
        <v/>
      </c>
      <c r="BA21" s="49" t="str">
        <f>IF(BE19=0,"",IF(AN20&lt;AN18,"Less","Greater"))</f>
        <v/>
      </c>
      <c r="BB21" s="49" t="s">
        <v>23</v>
      </c>
      <c r="BC21" s="49" t="str">
        <f>IF(BE23=0,"",IF(AN20&lt;AN22,"Less","Greater"))</f>
        <v/>
      </c>
      <c r="BD21" s="49" t="str">
        <f>IF(BE25=0,"",IF(AN20&lt;AN24,"Less","Greater"))</f>
        <v/>
      </c>
      <c r="BE21" s="49">
        <f>COUNT(M20:AF20)</f>
        <v>0</v>
      </c>
    </row>
    <row r="22" spans="1:57" ht="22.5" customHeight="1">
      <c r="A22" s="111"/>
      <c r="B22" s="38"/>
      <c r="C22" s="50" t="str">
        <f>G17</f>
        <v>Te Tai tokerau</v>
      </c>
      <c r="D22" s="81"/>
      <c r="E22" s="51" t="s">
        <v>2</v>
      </c>
      <c r="F22" s="52">
        <v>4</v>
      </c>
      <c r="G22" s="50" t="str">
        <f>C18</f>
        <v>Bay of Plenty</v>
      </c>
      <c r="H22" s="81"/>
      <c r="I22" s="80">
        <v>10</v>
      </c>
      <c r="J22" s="80" t="s">
        <v>73</v>
      </c>
      <c r="L22" s="84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6"/>
      <c r="AD22" s="86"/>
      <c r="AE22" s="85"/>
      <c r="AF22" s="85"/>
      <c r="AG22" s="85"/>
      <c r="AH22" s="85"/>
      <c r="AI22" s="87"/>
      <c r="AJ22" s="88"/>
      <c r="AK22" s="88"/>
      <c r="AL22" s="88"/>
      <c r="AM22" s="88"/>
      <c r="AN22" s="89"/>
      <c r="AO22" s="90"/>
      <c r="AP22" s="90"/>
      <c r="AQ22" s="91"/>
      <c r="AR22" s="87"/>
      <c r="AS22" s="141"/>
      <c r="AT22" s="48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22.5" customHeight="1">
      <c r="A23" s="111"/>
      <c r="B23" s="38"/>
      <c r="C23" s="50"/>
      <c r="D23" s="61"/>
      <c r="E23" s="51"/>
      <c r="F23" s="52"/>
      <c r="G23" s="50"/>
      <c r="H23" s="61"/>
      <c r="I23" s="80"/>
      <c r="J23" s="80"/>
      <c r="L23" s="84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3"/>
      <c r="AD23" s="83"/>
      <c r="AE23" s="82"/>
      <c r="AF23" s="82"/>
      <c r="AG23" s="82"/>
      <c r="AH23" s="82"/>
      <c r="AI23" s="87"/>
      <c r="AJ23" s="88"/>
      <c r="AK23" s="88"/>
      <c r="AL23" s="88"/>
      <c r="AM23" s="88"/>
      <c r="AN23" s="89"/>
      <c r="AO23" s="90"/>
      <c r="AP23" s="90"/>
      <c r="AQ23" s="91"/>
      <c r="AR23" s="87"/>
      <c r="AS23" s="142"/>
      <c r="AT23" s="48"/>
      <c r="AU23" s="49" t="str">
        <f>IF(BE7=0,"",IF(AN22&lt;AN6,"Less","Greater"))</f>
        <v/>
      </c>
      <c r="AV23" s="49" t="str">
        <f>IF(BE9=0,"",IF(AN22&lt;AN8,"Less","Greater"))</f>
        <v/>
      </c>
      <c r="AW23" s="49" t="str">
        <f>IF(BE11=0,"",IF(AN22&lt;AN10,"Less","Greater"))</f>
        <v/>
      </c>
      <c r="AX23" s="49" t="str">
        <f>IF(BE13=0,"",IF(AN22&lt;AN12,"Less","Greater"))</f>
        <v/>
      </c>
      <c r="AY23" s="49" t="str">
        <f>IF(BE15=0,"",IF(AN22&lt;AN14,"Less","Greater"))</f>
        <v/>
      </c>
      <c r="AZ23" s="49" t="str">
        <f>IF(BE17=0,"",IF(AN22&lt;AN16,"Less","Greater"))</f>
        <v/>
      </c>
      <c r="BA23" s="49" t="str">
        <f>IF(BE19=0,"",IF(AN22&lt;AN18,"Less","Greater"))</f>
        <v/>
      </c>
      <c r="BB23" s="49" t="str">
        <f>IF(BE21=0,"",IF(AN22&lt;AN20,"Less","Greater"))</f>
        <v/>
      </c>
      <c r="BC23" s="49" t="s">
        <v>23</v>
      </c>
      <c r="BD23" s="49" t="str">
        <f>IF(BE25=0,"",IF(AN22&lt;AN24,"Less","Greater"))</f>
        <v/>
      </c>
      <c r="BE23" s="49">
        <f>COUNT(M22:AF22)</f>
        <v>0</v>
      </c>
    </row>
    <row r="24" spans="1:57" ht="22.5" customHeight="1">
      <c r="B24" s="38"/>
      <c r="C24" s="143"/>
      <c r="D24" s="143"/>
      <c r="E24" s="143"/>
      <c r="F24" s="143"/>
      <c r="G24" s="143"/>
      <c r="H24" s="9"/>
      <c r="I24" s="19"/>
      <c r="J24" s="19"/>
      <c r="L24" s="84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6"/>
      <c r="AF24" s="86"/>
      <c r="AG24" s="85"/>
      <c r="AH24" s="85"/>
      <c r="AI24" s="87"/>
      <c r="AJ24" s="88"/>
      <c r="AK24" s="88"/>
      <c r="AL24" s="88"/>
      <c r="AM24" s="88"/>
      <c r="AN24" s="89"/>
      <c r="AO24" s="90"/>
      <c r="AP24" s="90"/>
      <c r="AQ24" s="91"/>
      <c r="AR24" s="87"/>
      <c r="AS24" s="141"/>
      <c r="AT24" s="48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22.5" customHeight="1">
      <c r="A25" s="112" t="s">
        <v>8</v>
      </c>
      <c r="B25" s="38">
        <v>1</v>
      </c>
      <c r="C25" s="50" t="str">
        <f>C21</f>
        <v>Canterbury</v>
      </c>
      <c r="D25" s="81"/>
      <c r="E25" s="51" t="s">
        <v>2</v>
      </c>
      <c r="F25" s="52">
        <v>4</v>
      </c>
      <c r="G25" s="50" t="str">
        <f>G22</f>
        <v>Bay of Plenty</v>
      </c>
      <c r="H25" s="81"/>
      <c r="I25" s="80">
        <v>7</v>
      </c>
      <c r="J25" s="80" t="s">
        <v>64</v>
      </c>
      <c r="L25" s="84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3"/>
      <c r="AF25" s="83"/>
      <c r="AG25" s="82"/>
      <c r="AH25" s="82"/>
      <c r="AI25" s="87"/>
      <c r="AJ25" s="88"/>
      <c r="AK25" s="88"/>
      <c r="AL25" s="88"/>
      <c r="AM25" s="88"/>
      <c r="AN25" s="89"/>
      <c r="AO25" s="90"/>
      <c r="AP25" s="90"/>
      <c r="AQ25" s="91"/>
      <c r="AR25" s="87"/>
      <c r="AS25" s="142"/>
      <c r="AT25" s="48"/>
      <c r="AU25" s="49" t="str">
        <f>IF(BE7=0,"",IF(AN24&lt;AN6,"Less","Greater"))</f>
        <v/>
      </c>
      <c r="AV25" s="49" t="str">
        <f>IF(BE9=0,"",IF(AN24&lt;AN8,"Less","Greater"))</f>
        <v/>
      </c>
      <c r="AW25" s="49" t="str">
        <f>IF(BE11=0,"",IF(AN24&lt;AN10,"Less","Greater"))</f>
        <v/>
      </c>
      <c r="AX25" s="49" t="str">
        <f>IF(BE13=0,"",IF(AN24&lt;AN12,"Less","Greater"))</f>
        <v/>
      </c>
      <c r="AY25" s="49" t="str">
        <f>IF(BE15=0,"",IF(AN24&lt;AN14,"Less","Greater"))</f>
        <v/>
      </c>
      <c r="AZ25" s="49" t="str">
        <f>IF(BE17=0,"",IF(AN24&lt;AN16,"Less","Greater"))</f>
        <v/>
      </c>
      <c r="BA25" s="49" t="str">
        <f>IF(BE19=0,"",IF(AN24&lt;AN18,"Less","Greater"))</f>
        <v/>
      </c>
      <c r="BB25" s="49" t="str">
        <f>IF(BE21=0,"",IF(AN24&lt;AN20,"Less","Greater"))</f>
        <v/>
      </c>
      <c r="BC25" s="49" t="str">
        <f>IF(BE23=0,"",IF(AN24&lt;AN22,"Less","Greater"))</f>
        <v/>
      </c>
      <c r="BD25" s="49" t="s">
        <v>23</v>
      </c>
      <c r="BE25" s="49">
        <f>COUNT(M24:AF24)</f>
        <v>0</v>
      </c>
    </row>
    <row r="26" spans="1:57" ht="22.5" customHeight="1">
      <c r="A26" s="108"/>
      <c r="B26" s="38">
        <v>2</v>
      </c>
      <c r="C26" s="50" t="str">
        <f>G21</f>
        <v>Auckland</v>
      </c>
      <c r="D26" s="81"/>
      <c r="E26" s="51" t="s">
        <v>2</v>
      </c>
      <c r="F26" s="55">
        <v>3</v>
      </c>
      <c r="G26" s="50" t="str">
        <f>C22</f>
        <v>Te Tai tokerau</v>
      </c>
      <c r="H26" s="81"/>
      <c r="I26" s="80">
        <v>8</v>
      </c>
      <c r="J26" s="80" t="s">
        <v>64</v>
      </c>
      <c r="L26" s="84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6"/>
      <c r="AH26" s="86"/>
      <c r="AI26" s="87"/>
      <c r="AJ26" s="88"/>
      <c r="AK26" s="88"/>
      <c r="AL26" s="88"/>
      <c r="AM26" s="88"/>
      <c r="AN26" s="89"/>
      <c r="AO26" s="90"/>
      <c r="AP26" s="90"/>
      <c r="AQ26" s="91"/>
      <c r="AR26" s="87"/>
      <c r="AS26" s="141"/>
      <c r="AT26" s="48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8">
      <c r="A27" s="105"/>
      <c r="B27" s="42"/>
      <c r="C27" s="7"/>
      <c r="D27" s="10"/>
      <c r="E27" s="4"/>
      <c r="F27" s="42"/>
      <c r="G27" s="7"/>
      <c r="H27" s="10"/>
      <c r="L27" s="8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3"/>
      <c r="AH27" s="83"/>
      <c r="AI27" s="87"/>
      <c r="AJ27" s="88"/>
      <c r="AK27" s="88"/>
      <c r="AL27" s="88"/>
      <c r="AM27" s="88"/>
      <c r="AN27" s="89"/>
      <c r="AO27" s="90"/>
      <c r="AP27" s="90"/>
      <c r="AQ27" s="91"/>
      <c r="AR27" s="87"/>
      <c r="AS27" s="142"/>
      <c r="AT27" s="48"/>
      <c r="AU27" s="49" t="str">
        <f>IF(BE9=0,"",IF(AN26&lt;AN8,"Less","Greater"))</f>
        <v/>
      </c>
      <c r="AV27" s="49" t="str">
        <f>IF(BE11=0,"",IF(AN26&lt;AN10,"Less","Greater"))</f>
        <v/>
      </c>
      <c r="AW27" s="49" t="str">
        <f>IF(BE13=0,"",IF(AN26&lt;AN12,"Less","Greater"))</f>
        <v/>
      </c>
      <c r="AX27" s="49" t="str">
        <f>IF(BE15=0,"",IF(AN26&lt;AN14,"Less","Greater"))</f>
        <v/>
      </c>
      <c r="AY27" s="49" t="str">
        <f>IF(BE17=0,"",IF(AN26&lt;AN16,"Less","Greater"))</f>
        <v/>
      </c>
      <c r="AZ27" s="49" t="str">
        <f>IF(BE19=0,"",IF(AN26&lt;AN18,"Less","Greater"))</f>
        <v/>
      </c>
      <c r="BA27" s="49" t="str">
        <f>IF(BE21=0,"",IF(AN26&lt;AN20,"Less","Greater"))</f>
        <v/>
      </c>
      <c r="BB27" s="49" t="str">
        <f>IF(BE23=0,"",IF(AN26&lt;AN22,"Less","Greater"))</f>
        <v/>
      </c>
      <c r="BC27" s="49" t="str">
        <f>IF(BE25=0,"",IF(AN26&lt;AN24,"Less","Greater"))</f>
        <v/>
      </c>
      <c r="BD27" s="49" t="s">
        <v>23</v>
      </c>
      <c r="BE27" s="49">
        <f>COUNT(M26:AF26)</f>
        <v>0</v>
      </c>
    </row>
  </sheetData>
  <mergeCells count="129">
    <mergeCell ref="AO1:AO5"/>
    <mergeCell ref="AP1:AP5"/>
    <mergeCell ref="AQ1:AQ5"/>
    <mergeCell ref="AR1:AR5"/>
    <mergeCell ref="AS1:AS5"/>
    <mergeCell ref="B2:G2"/>
    <mergeCell ref="C4:G4"/>
    <mergeCell ref="AI1:AI5"/>
    <mergeCell ref="AJ1:AJ5"/>
    <mergeCell ref="AK1:AK5"/>
    <mergeCell ref="AL1:AL5"/>
    <mergeCell ref="AM1:AM5"/>
    <mergeCell ref="AN1:AN5"/>
    <mergeCell ref="W1:X5"/>
    <mergeCell ref="Y1:Z5"/>
    <mergeCell ref="AA1:AB5"/>
    <mergeCell ref="AC1:AD5"/>
    <mergeCell ref="AE1:AF5"/>
    <mergeCell ref="AG1:AH5"/>
    <mergeCell ref="A1:J1"/>
    <mergeCell ref="M1:N5"/>
    <mergeCell ref="O1:P5"/>
    <mergeCell ref="Q1:R5"/>
    <mergeCell ref="S1:T5"/>
    <mergeCell ref="C8:G8"/>
    <mergeCell ref="L8:L9"/>
    <mergeCell ref="M8:N8"/>
    <mergeCell ref="O8:P8"/>
    <mergeCell ref="Q8:R8"/>
    <mergeCell ref="AI6:AI7"/>
    <mergeCell ref="AJ6:AJ7"/>
    <mergeCell ref="AK6:AK7"/>
    <mergeCell ref="W8:X8"/>
    <mergeCell ref="Y8:Z8"/>
    <mergeCell ref="AA8:AB8"/>
    <mergeCell ref="AC8:AD8"/>
    <mergeCell ref="AG8:AH8"/>
    <mergeCell ref="AI8:AI9"/>
    <mergeCell ref="AJ8:AJ9"/>
    <mergeCell ref="AK8:AK9"/>
    <mergeCell ref="U1:V5"/>
    <mergeCell ref="AL6:AL7"/>
    <mergeCell ref="W6:X6"/>
    <mergeCell ref="Y6:Z6"/>
    <mergeCell ref="AA6:AB6"/>
    <mergeCell ref="AC6:AD6"/>
    <mergeCell ref="AE6:AF6"/>
    <mergeCell ref="AG6:AH6"/>
    <mergeCell ref="L6:L7"/>
    <mergeCell ref="M6:N6"/>
    <mergeCell ref="O6:P6"/>
    <mergeCell ref="Q6:R6"/>
    <mergeCell ref="S6:T6"/>
    <mergeCell ref="U6:V6"/>
    <mergeCell ref="AO6:AO7"/>
    <mergeCell ref="AP6:AP7"/>
    <mergeCell ref="AQ6:AQ7"/>
    <mergeCell ref="AR6:AR7"/>
    <mergeCell ref="AS6:AS7"/>
    <mergeCell ref="AM6:AM7"/>
    <mergeCell ref="AN6:AN7"/>
    <mergeCell ref="AS8:AS9"/>
    <mergeCell ref="L10:L11"/>
    <mergeCell ref="M10:N10"/>
    <mergeCell ref="O10:P10"/>
    <mergeCell ref="Q10:R10"/>
    <mergeCell ref="S10:T10"/>
    <mergeCell ref="U10:V10"/>
    <mergeCell ref="W10:X10"/>
    <mergeCell ref="Y10:Z10"/>
    <mergeCell ref="AA10:AB10"/>
    <mergeCell ref="AM8:AM9"/>
    <mergeCell ref="AN8:AN9"/>
    <mergeCell ref="AO8:AO9"/>
    <mergeCell ref="AP8:AP9"/>
    <mergeCell ref="AQ8:AQ9"/>
    <mergeCell ref="AR8:AR9"/>
    <mergeCell ref="AE8:AF8"/>
    <mergeCell ref="AS10:AS11"/>
    <mergeCell ref="C12:G12"/>
    <mergeCell ref="L12:L13"/>
    <mergeCell ref="M12:N12"/>
    <mergeCell ref="O12:P12"/>
    <mergeCell ref="Q12:R12"/>
    <mergeCell ref="S12:T12"/>
    <mergeCell ref="U12:V12"/>
    <mergeCell ref="W12:X12"/>
    <mergeCell ref="AL10:AL11"/>
    <mergeCell ref="AM10:AM11"/>
    <mergeCell ref="AN10:AN11"/>
    <mergeCell ref="AO10:AO11"/>
    <mergeCell ref="AP10:AP11"/>
    <mergeCell ref="AQ10:AQ11"/>
    <mergeCell ref="AC10:AD10"/>
    <mergeCell ref="AE10:AF10"/>
    <mergeCell ref="AG10:AH10"/>
    <mergeCell ref="AN12:AN13"/>
    <mergeCell ref="AO12:AO13"/>
    <mergeCell ref="Y12:Z12"/>
    <mergeCell ref="AL8:AL9"/>
    <mergeCell ref="S8:T8"/>
    <mergeCell ref="U8:V8"/>
    <mergeCell ref="AG12:AH12"/>
    <mergeCell ref="AI12:AI13"/>
    <mergeCell ref="AR10:AR11"/>
    <mergeCell ref="AA12:AB12"/>
    <mergeCell ref="AC12:AD12"/>
    <mergeCell ref="AE12:AF12"/>
    <mergeCell ref="AI10:AI11"/>
    <mergeCell ref="AJ10:AJ11"/>
    <mergeCell ref="AK10:AK11"/>
    <mergeCell ref="AS26:AS27"/>
    <mergeCell ref="AS18:AS19"/>
    <mergeCell ref="C20:G20"/>
    <mergeCell ref="AS20:AS21"/>
    <mergeCell ref="AS22:AS23"/>
    <mergeCell ref="C24:G24"/>
    <mergeCell ref="AS24:AS25"/>
    <mergeCell ref="AP12:AP13"/>
    <mergeCell ref="AQ12:AQ13"/>
    <mergeCell ref="AR12:AR13"/>
    <mergeCell ref="AS12:AS13"/>
    <mergeCell ref="AS14:AS15"/>
    <mergeCell ref="C16:G16"/>
    <mergeCell ref="AS16:AS17"/>
    <mergeCell ref="AJ12:AJ13"/>
    <mergeCell ref="AK12:AK13"/>
    <mergeCell ref="AL12:AL13"/>
    <mergeCell ref="AM12:AM13"/>
  </mergeCells>
  <pageMargins left="0.25" right="0.27" top="1" bottom="1" header="0.5" footer="0.5"/>
  <pageSetup paperSize="9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E65"/>
  <sheetViews>
    <sheetView tabSelected="1" topLeftCell="B68" zoomScale="75" workbookViewId="0">
      <selection activeCell="J68" sqref="J68"/>
    </sheetView>
  </sheetViews>
  <sheetFormatPr baseColWidth="10" defaultColWidth="8.83203125" defaultRowHeight="18" x14ac:dyDescent="0"/>
  <cols>
    <col min="1" max="1" width="13.83203125" customWidth="1"/>
    <col min="2" max="2" width="3.83203125" style="39" customWidth="1"/>
    <col min="3" max="3" width="23.6640625" style="100" customWidth="1"/>
    <col min="4" max="4" width="6.6640625" style="45" customWidth="1"/>
    <col min="5" max="5" width="4" style="19" customWidth="1"/>
    <col min="6" max="6" width="3.83203125" style="39" customWidth="1"/>
    <col min="7" max="7" width="24.1640625" style="100" customWidth="1"/>
    <col min="8" max="8" width="6.6640625" style="45" customWidth="1"/>
    <col min="9" max="10" width="9.1640625" style="78" customWidth="1"/>
    <col min="12" max="12" width="23.83203125" customWidth="1"/>
    <col min="13" max="32" width="3.6640625" customWidth="1"/>
    <col min="33" max="34" width="3.6640625" hidden="1" customWidth="1"/>
    <col min="35" max="45" width="3.6640625" customWidth="1"/>
  </cols>
  <sheetData>
    <row r="1" spans="1:57" ht="30">
      <c r="A1" s="224" t="s">
        <v>59</v>
      </c>
      <c r="B1" s="224"/>
      <c r="C1" s="224"/>
      <c r="D1" s="224"/>
      <c r="E1" s="224"/>
      <c r="F1" s="224"/>
      <c r="G1" s="224"/>
      <c r="H1" s="224"/>
      <c r="I1" s="224"/>
      <c r="J1" s="224"/>
      <c r="L1" s="101"/>
      <c r="M1" s="214" t="str">
        <f>L6</f>
        <v>Auckland</v>
      </c>
      <c r="N1" s="214"/>
      <c r="O1" s="214" t="str">
        <f>L8</f>
        <v>Bay of Plenty</v>
      </c>
      <c r="P1" s="214"/>
      <c r="Q1" s="214" t="str">
        <f>L10</f>
        <v>Kapiti Horowhenua</v>
      </c>
      <c r="R1" s="214"/>
      <c r="S1" s="214" t="str">
        <f>L12</f>
        <v>Otago</v>
      </c>
      <c r="T1" s="214"/>
      <c r="U1" s="214" t="str">
        <f>L14</f>
        <v>Bye</v>
      </c>
      <c r="V1" s="214"/>
      <c r="W1" s="214" t="str">
        <f>L16</f>
        <v>North Harbour</v>
      </c>
      <c r="X1" s="214"/>
      <c r="Y1" s="214" t="str">
        <f>L18</f>
        <v>Whanganui</v>
      </c>
      <c r="Z1" s="214"/>
      <c r="AA1" s="214" t="str">
        <f>L20</f>
        <v>Manawatu</v>
      </c>
      <c r="AB1" s="214"/>
      <c r="AC1" s="214" t="str">
        <f>L22</f>
        <v>Counties Manukau</v>
      </c>
      <c r="AD1" s="214"/>
      <c r="AE1" s="214" t="str">
        <f>L24</f>
        <v>Wellington</v>
      </c>
      <c r="AF1" s="214"/>
      <c r="AG1" s="216">
        <f>N24</f>
        <v>0</v>
      </c>
      <c r="AH1" s="216"/>
      <c r="AI1" s="220" t="s">
        <v>12</v>
      </c>
      <c r="AJ1" s="222" t="s">
        <v>13</v>
      </c>
      <c r="AK1" s="222" t="s">
        <v>14</v>
      </c>
      <c r="AL1" s="222" t="s">
        <v>15</v>
      </c>
      <c r="AM1" s="222" t="s">
        <v>16</v>
      </c>
      <c r="AN1" s="214" t="s">
        <v>17</v>
      </c>
      <c r="AO1" s="216" t="s">
        <v>18</v>
      </c>
      <c r="AP1" s="216" t="s">
        <v>19</v>
      </c>
      <c r="AQ1" s="216" t="s">
        <v>20</v>
      </c>
      <c r="AR1" s="214" t="s">
        <v>21</v>
      </c>
      <c r="AS1" s="218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4"/>
      <c r="B2" s="183" t="s">
        <v>43</v>
      </c>
      <c r="C2" s="183"/>
      <c r="D2" s="183"/>
      <c r="E2" s="183"/>
      <c r="F2" s="183"/>
      <c r="G2" s="184"/>
      <c r="H2" s="44"/>
      <c r="L2" s="102">
        <v>2014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7"/>
      <c r="AH2" s="217"/>
      <c r="AI2" s="221"/>
      <c r="AJ2" s="223"/>
      <c r="AK2" s="223"/>
      <c r="AL2" s="223"/>
      <c r="AM2" s="223"/>
      <c r="AN2" s="215"/>
      <c r="AO2" s="217"/>
      <c r="AP2" s="217"/>
      <c r="AQ2" s="217"/>
      <c r="AR2" s="215"/>
      <c r="AS2" s="2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5.5" customHeight="1">
      <c r="A3" s="14"/>
      <c r="B3" s="36"/>
      <c r="C3" s="2"/>
      <c r="D3" s="44"/>
      <c r="E3" s="40"/>
      <c r="F3" s="36"/>
      <c r="G3" s="2"/>
      <c r="H3" s="44"/>
      <c r="I3" s="41"/>
      <c r="J3" s="41"/>
      <c r="L3" s="103" t="s">
        <v>60</v>
      </c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7"/>
      <c r="AH3" s="217"/>
      <c r="AI3" s="221"/>
      <c r="AJ3" s="223"/>
      <c r="AK3" s="223"/>
      <c r="AL3" s="223"/>
      <c r="AM3" s="223"/>
      <c r="AN3" s="215"/>
      <c r="AO3" s="217"/>
      <c r="AP3" s="217"/>
      <c r="AQ3" s="217"/>
      <c r="AR3" s="215"/>
      <c r="AS3" s="2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ht="21.75" customHeight="1">
      <c r="B4" s="37"/>
      <c r="C4" s="143" t="s">
        <v>54</v>
      </c>
      <c r="D4" s="143"/>
      <c r="E4" s="143"/>
      <c r="F4" s="143"/>
      <c r="G4" s="143"/>
      <c r="H4" s="46"/>
      <c r="I4" s="41" t="s">
        <v>0</v>
      </c>
      <c r="J4" s="41" t="s">
        <v>1</v>
      </c>
      <c r="L4" s="102" t="s">
        <v>43</v>
      </c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7"/>
      <c r="AH4" s="217"/>
      <c r="AI4" s="221"/>
      <c r="AJ4" s="223"/>
      <c r="AK4" s="223"/>
      <c r="AL4" s="223"/>
      <c r="AM4" s="223"/>
      <c r="AN4" s="215"/>
      <c r="AO4" s="217"/>
      <c r="AP4" s="217"/>
      <c r="AQ4" s="217"/>
      <c r="AR4" s="215"/>
      <c r="AS4" s="2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3" customHeight="1">
      <c r="A5" s="11" t="s">
        <v>3</v>
      </c>
      <c r="B5" s="38">
        <v>1</v>
      </c>
      <c r="C5" s="50" t="s">
        <v>35</v>
      </c>
      <c r="D5" s="60"/>
      <c r="E5" s="51" t="s">
        <v>2</v>
      </c>
      <c r="F5" s="52">
        <v>6</v>
      </c>
      <c r="G5" s="50" t="s">
        <v>25</v>
      </c>
      <c r="H5" s="60"/>
      <c r="I5" s="51">
        <v>1</v>
      </c>
      <c r="J5" s="58">
        <v>9</v>
      </c>
      <c r="L5" s="102"/>
      <c r="M5" s="225"/>
      <c r="N5" s="22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7"/>
      <c r="AH5" s="217"/>
      <c r="AI5" s="221"/>
      <c r="AJ5" s="223"/>
      <c r="AK5" s="223"/>
      <c r="AL5" s="223"/>
      <c r="AM5" s="223"/>
      <c r="AN5" s="215"/>
      <c r="AO5" s="217"/>
      <c r="AP5" s="217"/>
      <c r="AQ5" s="217"/>
      <c r="AR5" s="215"/>
      <c r="AS5" s="219"/>
      <c r="AU5" s="19" t="str">
        <f>L6</f>
        <v>Auckland</v>
      </c>
      <c r="AV5" s="19" t="str">
        <f>L8</f>
        <v>Bay of Plenty</v>
      </c>
      <c r="AW5" s="19" t="str">
        <f>L10</f>
        <v>Kapiti Horowhenua</v>
      </c>
      <c r="AX5" s="19" t="str">
        <f>L12</f>
        <v>Otago</v>
      </c>
      <c r="AY5" s="19" t="str">
        <f>L14</f>
        <v>Bye</v>
      </c>
      <c r="AZ5" s="19" t="str">
        <f>L16</f>
        <v>North Harbour</v>
      </c>
      <c r="BA5" s="19" t="str">
        <f>L18</f>
        <v>Whanganui</v>
      </c>
      <c r="BB5" s="19" t="str">
        <f>L20</f>
        <v>Manawatu</v>
      </c>
      <c r="BC5" s="19" t="str">
        <f>L22</f>
        <v>Counties Manukau</v>
      </c>
      <c r="BD5" s="19" t="str">
        <f>L24</f>
        <v>Wellington</v>
      </c>
      <c r="BE5" s="19" t="s">
        <v>22</v>
      </c>
    </row>
    <row r="6" spans="1:57" ht="23" customHeight="1">
      <c r="A6" s="14"/>
      <c r="B6" s="38">
        <v>9</v>
      </c>
      <c r="C6" s="50" t="s">
        <v>39</v>
      </c>
      <c r="D6" s="60"/>
      <c r="E6" s="51" t="s">
        <v>2</v>
      </c>
      <c r="F6" s="52">
        <v>5</v>
      </c>
      <c r="G6" s="50" t="s">
        <v>24</v>
      </c>
      <c r="H6" s="60"/>
      <c r="I6" s="51"/>
      <c r="J6" s="58"/>
      <c r="L6" s="233" t="str">
        <f>C5</f>
        <v>Auckland</v>
      </c>
      <c r="M6" s="211" t="str">
        <f>IF(AND(M7="",N7=""),"",IF(M7=N7,2,IF(M7="F",0,IF(N7="F",3,IF(M7&gt;N7,3,IF(M7&lt;N7,1,""))))))</f>
        <v/>
      </c>
      <c r="N6" s="211"/>
      <c r="O6" s="155" t="str">
        <f>IF(AND(O7="",P7=""),"",IF(AND(O7=0,P7=0),"",IF(O7=P7,2,IF(O7="F",0,IF(P7="F",3,IF(O7&gt;P7,3,IF(O7&lt;P7,1,"")))))))</f>
        <v/>
      </c>
      <c r="P6" s="230"/>
      <c r="Q6" s="230" t="str">
        <f>IF(AND(Q7="",R7=""),"",IF(AND(Q7=0,R7=0),"",IF(Q7=R7,2,IF(Q7="F",0,IF(R7="F",3,IF(Q7&gt;R7,3,IF(Q7&lt;R7,1,"")))))))</f>
        <v/>
      </c>
      <c r="R6" s="230"/>
      <c r="S6" s="230" t="str">
        <f>IF(AND(S7="",T7=""),"",IF(AND(S7=0,T7=0),"",IF(S7=T7,2,IF(S7="F",0,IF(T7="F",3,IF(S7&gt;T7,3,IF(S7&lt;T7,1,"")))))))</f>
        <v/>
      </c>
      <c r="T6" s="230"/>
      <c r="U6" s="230" t="str">
        <f>IF(AND(U7="",V7=""),"",IF(AND(U7=0,V7=0),"",IF(U7=V7,2,IF(U7="F",0,IF(V7="F",3,IF(U7&gt;V7,3,IF(U7&lt;V7,1,"")))))))</f>
        <v/>
      </c>
      <c r="V6" s="230"/>
      <c r="W6" s="230" t="str">
        <f>IF(AND(W7="",X7=""),"",IF(AND(W7=0,X7=0),"",IF(W7=X7,2,IF(W7="F",0,IF(X7="F",3,IF(W7&gt;X7,3,IF(W7&lt;X7,1,"")))))))</f>
        <v/>
      </c>
      <c r="X6" s="230"/>
      <c r="Y6" s="230" t="str">
        <f>IF(AND(Y7="",Z7=""),"",IF(AND(Y7=0,Z7=0),"",IF(Y7=Z7,2,IF(Y7="F",0,IF(Z7="F",3,IF(Y7&gt;Z7,3,IF(Y7&lt;Z7,1,"")))))))</f>
        <v/>
      </c>
      <c r="Z6" s="230"/>
      <c r="AA6" s="230" t="str">
        <f>IF(AND(AA7="",AB7=""),"",IF(AND(AA7=0,AB7=0),"",IF(AA7=AB7,2,IF(AA7="F",0,IF(AB7="F",3,IF(AA7&gt;AB7,3,IF(AA7&lt;AB7,1,"")))))))</f>
        <v/>
      </c>
      <c r="AB6" s="230"/>
      <c r="AC6" s="230" t="str">
        <f>IF(AND(AC7="",AD7=""),"",IF(AND(AC7=0,AD7=0),"",IF(AC7=AD7,2,IF(AC7="F",0,IF(AD7="F",3,IF(AC7&gt;AD7,3,IF(AC7&lt;AD7,1,"")))))))</f>
        <v/>
      </c>
      <c r="AD6" s="230"/>
      <c r="AE6" s="230" t="str">
        <f>IF(AND(AE7="",AF7=""),"",IF(AND(AE7=0,AF7=0),"",IF(AE7=AF7,2,IF(AE7="F",0,IF(AF7="F",3,IF(AE7&gt;AF7,3,IF(AE7&lt;AF7,1,"")))))))</f>
        <v/>
      </c>
      <c r="AF6" s="230"/>
      <c r="AG6" s="230" t="str">
        <f>IF(AND(AG7="",AH7=""),"",IF(AND(AG7=0,AH7=0),"",IF(AG7=AH7,2,IF(AG7="F",0,IF(AH7="F",3,IF(AG7&gt;AH7,3,IF(AG7&lt;AH7,1,"")))))))</f>
        <v/>
      </c>
      <c r="AH6" s="230"/>
      <c r="AI6" s="226">
        <f>COUNTIF(M6:AF6,"&lt;4")</f>
        <v>0</v>
      </c>
      <c r="AJ6" s="231">
        <f>COUNTIF(M6:AG6,"3")</f>
        <v>0</v>
      </c>
      <c r="AK6" s="231">
        <f>COUNTIF(M6:AG6,"2")</f>
        <v>0</v>
      </c>
      <c r="AL6" s="231">
        <f>COUNTIF(M6:AG6,"1")</f>
        <v>0</v>
      </c>
      <c r="AM6" s="231">
        <f>COUNTIF(M6:AG6,"0")</f>
        <v>0</v>
      </c>
      <c r="AN6" s="232" t="str">
        <f>IF(OR(L6="",BE7=0),"",SUM(AG6,AE6,AC6,AA6,Y6,W6,U6,S6,Q6,O6,M6))</f>
        <v/>
      </c>
      <c r="AO6" s="234">
        <f>SUM(AG7,AE7,AC7,AA7,Y7,W7,U7,S7,Q7,O7,M7)</f>
        <v>0</v>
      </c>
      <c r="AP6" s="234">
        <f>SUM(AH7,AF7,AD7,AB7,Z7,X7,V7,T7,R7,P7,N7)</f>
        <v>0</v>
      </c>
      <c r="AQ6" s="234">
        <f>AO6-AP6</f>
        <v>0</v>
      </c>
      <c r="AR6" s="226" t="str">
        <f>IF(OR(L6="",BE7=0),"",1+COUNTIF(AU7:BD7,"Less"))</f>
        <v/>
      </c>
      <c r="AS6" s="227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3" customHeight="1">
      <c r="A7" s="12"/>
      <c r="B7" s="38"/>
      <c r="C7" s="50" t="s">
        <v>30</v>
      </c>
      <c r="D7" s="60"/>
      <c r="E7" s="51" t="s">
        <v>2</v>
      </c>
      <c r="F7" s="52">
        <v>4</v>
      </c>
      <c r="G7" s="50" t="s">
        <v>32</v>
      </c>
      <c r="H7" s="60"/>
      <c r="I7" s="51">
        <v>2</v>
      </c>
      <c r="J7" s="58">
        <v>9</v>
      </c>
      <c r="L7" s="233"/>
      <c r="M7" s="67"/>
      <c r="N7" s="67"/>
      <c r="O7" s="26">
        <f>IF(N9="","",N9)</f>
        <v>0</v>
      </c>
      <c r="P7" s="99">
        <f>IF(M9="","",M9)</f>
        <v>0</v>
      </c>
      <c r="Q7" s="23">
        <f>IF(N11="","",N11)</f>
        <v>0</v>
      </c>
      <c r="R7" s="23">
        <f>IF(M11="","",M11)</f>
        <v>0</v>
      </c>
      <c r="S7" s="23">
        <f>IF(N13="","",N13)</f>
        <v>0</v>
      </c>
      <c r="T7" s="23">
        <f>IF(M13="","",M13)</f>
        <v>0</v>
      </c>
      <c r="U7" s="23">
        <f>IF(N15="","",N15)</f>
        <v>0</v>
      </c>
      <c r="V7" s="23">
        <f>IF(M15="","",M15)</f>
        <v>0</v>
      </c>
      <c r="W7" s="23">
        <f>IF(N17="","",N17)</f>
        <v>0</v>
      </c>
      <c r="X7" s="23">
        <f>IF(M17="","",M17)</f>
        <v>0</v>
      </c>
      <c r="Y7" s="23">
        <f>IF(N19="","",N19)</f>
        <v>0</v>
      </c>
      <c r="Z7" s="23">
        <f>IF(M19="","",M19)</f>
        <v>0</v>
      </c>
      <c r="AA7" s="23">
        <f>IF(N21="","",N21)</f>
        <v>0</v>
      </c>
      <c r="AB7" s="23">
        <f>IF(M21="","",M21)</f>
        <v>0</v>
      </c>
      <c r="AC7" s="23">
        <f>IF(N23="","",N23)</f>
        <v>0</v>
      </c>
      <c r="AD7" s="23">
        <f>IF(M23="","",M23)</f>
        <v>0</v>
      </c>
      <c r="AE7" s="23">
        <f>IF(N25="","",N25)</f>
        <v>0</v>
      </c>
      <c r="AF7" s="23">
        <f>IF(M25="","",M25)</f>
        <v>0</v>
      </c>
      <c r="AG7" s="23" t="str">
        <f>IF(N27="","",N27)</f>
        <v/>
      </c>
      <c r="AH7" s="23" t="str">
        <f>IF(M27="","",M27)</f>
        <v/>
      </c>
      <c r="AI7" s="226"/>
      <c r="AJ7" s="231"/>
      <c r="AK7" s="231"/>
      <c r="AL7" s="231"/>
      <c r="AM7" s="231"/>
      <c r="AN7" s="232"/>
      <c r="AO7" s="234"/>
      <c r="AP7" s="234"/>
      <c r="AQ7" s="234"/>
      <c r="AR7" s="226"/>
      <c r="AS7" s="227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3" customHeight="1">
      <c r="A8" s="15"/>
      <c r="B8" s="38">
        <v>8</v>
      </c>
      <c r="C8" s="50" t="s">
        <v>27</v>
      </c>
      <c r="D8" s="60"/>
      <c r="E8" s="51" t="s">
        <v>2</v>
      </c>
      <c r="F8" s="52">
        <v>3</v>
      </c>
      <c r="G8" s="50" t="s">
        <v>36</v>
      </c>
      <c r="H8" s="60"/>
      <c r="I8" s="51">
        <v>3</v>
      </c>
      <c r="J8" s="58">
        <v>9</v>
      </c>
      <c r="L8" s="164" t="str">
        <f>G9</f>
        <v>Bay of Plenty</v>
      </c>
      <c r="M8" s="228" t="str">
        <f>IF(AND(M9="",N9=""),"",IF(AND(M9=0,N9=0),"",IF(M9=N9,2,IF(M9="F",0,IF(N9="F",3,IF(M9&gt;N9,3,IF(M9&lt;N9,1,"")))))))</f>
        <v/>
      </c>
      <c r="N8" s="229"/>
      <c r="O8" s="211"/>
      <c r="P8" s="211"/>
      <c r="Q8" s="155" t="str">
        <f>IF(AND(Q9="",R9=""),"",IF(AND(Q9=0,R9=0),"",IF(Q9=R9,2,IF(Q9="F",0,IF(R9="F",3,IF(Q9&gt;R9,3,IF(Q9&lt;R9,1,"")))))))</f>
        <v/>
      </c>
      <c r="R8" s="230"/>
      <c r="S8" s="230" t="str">
        <f>IF(AND(S9="",T9=""),"",IF(AND(S9=0,T9=0),"",IF(S9=T9,2,IF(S9="F",0,IF(T9="F",3,IF(S9&gt;T9,3,IF(S9&lt;T9,1,"")))))))</f>
        <v/>
      </c>
      <c r="T8" s="230"/>
      <c r="U8" s="230" t="str">
        <f>IF(AND(U9="",V9=""),"",IF(AND(U9=0,V9=0),"",IF(U9=V9,2,IF(U9="F",0,IF(V9="F",3,IF(U9&gt;V9,3,IF(U9&lt;V9,1,"")))))))</f>
        <v/>
      </c>
      <c r="V8" s="230"/>
      <c r="W8" s="230" t="str">
        <f>IF(AND(W9="",X9=""),"",IF(AND(W9=0,X9=0),"",IF(W9=X9,2,IF(W9="F",0,IF(X9="F",3,IF(W9&gt;X9,3,IF(W9&lt;X9,1,"")))))))</f>
        <v/>
      </c>
      <c r="X8" s="230"/>
      <c r="Y8" s="230" t="str">
        <f>IF(AND(Y9="",Z9=""),"",IF(AND(Y9=0,Z9=0),"",IF(Y9=Z9,2,IF(Y9="F",0,IF(Z9="F",3,IF(Y9&gt;Z9,3,IF(Y9&lt;Z9,1,"")))))))</f>
        <v/>
      </c>
      <c r="Z8" s="230"/>
      <c r="AA8" s="230" t="str">
        <f>IF(AND(AA9="",AB9=""),"",IF(AND(AA9=0,AB9=0),"",IF(AA9=AB9,2,IF(AA9="F",0,IF(AB9="F",3,IF(AA9&gt;AB9,3,IF(AA9&lt;AB9,1,"")))))))</f>
        <v/>
      </c>
      <c r="AB8" s="230"/>
      <c r="AC8" s="230" t="str">
        <f>IF(AND(AC9="",AD9=""),"",IF(AND(AC9=0,AD9=0),"",IF(AC9=AD9,2,IF(AC9="F",0,IF(AD9="F",3,IF(AC9&gt;AD9,3,IF(AC9&lt;AD9,1,"")))))))</f>
        <v/>
      </c>
      <c r="AD8" s="230"/>
      <c r="AE8" s="230" t="str">
        <f>IF(AND(AE9="",AF9=""),"",IF(AND(AE9=0,AF9=0),"",IF(AE9=AF9,2,IF(AE9="F",0,IF(AF9="F",3,IF(AE9&gt;AF9,3,IF(AE9&lt;AF9,1,"")))))))</f>
        <v/>
      </c>
      <c r="AF8" s="230"/>
      <c r="AG8" s="230" t="str">
        <f>IF(AND(AG9="",AH9=""),"",IF(AND(AG9=0,AH9=0),"",IF(AG9=AH9,2,IF(AG9="F",0,IF(AH9="F",3,IF(AG9&gt;AH9,3,IF(AG9&lt;AH9,1,"")))))))</f>
        <v/>
      </c>
      <c r="AH8" s="230"/>
      <c r="AI8" s="226">
        <f>COUNTIF(M8:AF8,"&lt;4")</f>
        <v>0</v>
      </c>
      <c r="AJ8" s="231">
        <f>COUNTIF(M8:AG8,"3")</f>
        <v>0</v>
      </c>
      <c r="AK8" s="231">
        <f>COUNTIF(M8:AG8,"2")</f>
        <v>0</v>
      </c>
      <c r="AL8" s="231">
        <f>COUNTIF(M8:AG8,"1")</f>
        <v>0</v>
      </c>
      <c r="AM8" s="231">
        <f>COUNTIF(M8:AG8,"0")</f>
        <v>0</v>
      </c>
      <c r="AN8" s="232" t="str">
        <f>IF(OR(L8="",BE9=0),"",SUM(AG8,AE8,AC8,AA8,Y8,W8,U8,S8,Q8,O8,M8))</f>
        <v/>
      </c>
      <c r="AO8" s="234">
        <f>SUM(AG9,AE9,AC9,AA9,Y9,W9,U9,S9,Q9,O9,M9)</f>
        <v>0</v>
      </c>
      <c r="AP8" s="234">
        <f>SUM(AH9,AF9,AD9,AB9,Z9,X9,V9,T9,R9,P9,N9)</f>
        <v>0</v>
      </c>
      <c r="AQ8" s="234">
        <f>AO8-AP8</f>
        <v>0</v>
      </c>
      <c r="AR8" s="226" t="str">
        <f>IF(OR(L8="",BE9=0),"",1+COUNTIF(AU9:BD9,"Less"))</f>
        <v/>
      </c>
      <c r="AS8" s="227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3" customHeight="1">
      <c r="A9" s="15"/>
      <c r="B9" s="38">
        <v>7</v>
      </c>
      <c r="C9" s="50" t="s">
        <v>33</v>
      </c>
      <c r="D9" s="60"/>
      <c r="E9" s="51" t="s">
        <v>2</v>
      </c>
      <c r="F9" s="52">
        <v>2</v>
      </c>
      <c r="G9" s="50" t="s">
        <v>29</v>
      </c>
      <c r="H9" s="60"/>
      <c r="I9" s="51">
        <v>4</v>
      </c>
      <c r="J9" s="58">
        <v>9</v>
      </c>
      <c r="L9" s="164"/>
      <c r="M9" s="23">
        <f>H33</f>
        <v>0</v>
      </c>
      <c r="N9" s="113">
        <f>D33</f>
        <v>0</v>
      </c>
      <c r="O9" s="67"/>
      <c r="P9" s="67"/>
      <c r="Q9" s="26">
        <f>IF(P11="","",P11)</f>
        <v>0</v>
      </c>
      <c r="R9" s="99">
        <f>IF(O11="","",O11)</f>
        <v>0</v>
      </c>
      <c r="S9" s="23">
        <f>IF(P13="","",P13)</f>
        <v>0</v>
      </c>
      <c r="T9" s="23">
        <f>IF(O13="","",O13)</f>
        <v>0</v>
      </c>
      <c r="U9" s="23">
        <f>IF(P15="","",P15)</f>
        <v>0</v>
      </c>
      <c r="V9" s="23">
        <f>IF(O15="","",O15)</f>
        <v>0</v>
      </c>
      <c r="W9" s="23">
        <f>IF(P17="","",P17)</f>
        <v>0</v>
      </c>
      <c r="X9" s="23">
        <f>IF(O17="","",O17)</f>
        <v>0</v>
      </c>
      <c r="Y9" s="23">
        <f>IF(P19="","",P19)</f>
        <v>0</v>
      </c>
      <c r="Z9" s="23">
        <f>IF(O19="","",O19)</f>
        <v>0</v>
      </c>
      <c r="AA9" s="23">
        <f>IF(P21="","",P21)</f>
        <v>0</v>
      </c>
      <c r="AB9" s="23">
        <f>IF(O21="","",O21)</f>
        <v>0</v>
      </c>
      <c r="AC9" s="23">
        <f>IF(P23="","",P23)</f>
        <v>0</v>
      </c>
      <c r="AD9" s="23">
        <f>IF(O23="","",O23)</f>
        <v>0</v>
      </c>
      <c r="AE9" s="23">
        <f>IF(P25="","",P25)</f>
        <v>0</v>
      </c>
      <c r="AF9" s="23">
        <f>IF(O25="","",O25)</f>
        <v>0</v>
      </c>
      <c r="AG9" s="23" t="str">
        <f>IF(P27="","",P27)</f>
        <v/>
      </c>
      <c r="AH9" s="23" t="str">
        <f>IF(O27="","",O27)</f>
        <v/>
      </c>
      <c r="AI9" s="226"/>
      <c r="AJ9" s="231"/>
      <c r="AK9" s="231"/>
      <c r="AL9" s="231"/>
      <c r="AM9" s="231"/>
      <c r="AN9" s="232"/>
      <c r="AO9" s="234"/>
      <c r="AP9" s="234"/>
      <c r="AQ9" s="234"/>
      <c r="AR9" s="226"/>
      <c r="AS9" s="227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18.75" customHeight="1">
      <c r="A10" s="15"/>
      <c r="B10" s="38"/>
      <c r="C10" s="50"/>
      <c r="D10" s="60"/>
      <c r="E10" s="51"/>
      <c r="F10" s="52"/>
      <c r="G10" s="50"/>
      <c r="H10" s="61"/>
      <c r="I10" s="51"/>
      <c r="J10" s="58"/>
      <c r="L10" s="164" t="str">
        <f>G8</f>
        <v>Kapiti Horowhenua</v>
      </c>
      <c r="M10" s="230" t="str">
        <f>IF(AND(M11="",N11=""),"",IF(AND(M11=0,N11=0),"",IF(M11=N11,2,IF(M11="F",0,IF(N11="F",3,IF(M11&gt;N11,3,IF(M11&lt;N11,1,"")))))))</f>
        <v/>
      </c>
      <c r="N10" s="230"/>
      <c r="O10" s="228" t="str">
        <f>IF(AND(O11="",P11=""),"",IF(AND(O11=0,P11=0),"",IF(O11=P11,2,IF(O11="F",0,IF(P11="F",3,IF(O11&gt;P11,3,IF(O11&lt;P11,1,"")))))))</f>
        <v/>
      </c>
      <c r="P10" s="229"/>
      <c r="Q10" s="211" t="str">
        <f>IF(AND(Q11="",R11=""),"",IF(Q11=R11,2,IF(Q11="F",0,IF(R11="F",3,IF(Q11&gt;R11,3,IF(Q11&lt;R11,1,""))))))</f>
        <v/>
      </c>
      <c r="R10" s="211"/>
      <c r="S10" s="155" t="str">
        <f>IF(AND(S11="",T11=""),"",IF(AND(S11=0,T11=0),"",IF(S11=T11,2,IF(S11="F",0,IF(T11="F",3,IF(S11&gt;T11,3,IF(S11&lt;T11,1,"")))))))</f>
        <v/>
      </c>
      <c r="T10" s="230"/>
      <c r="U10" s="230" t="str">
        <f>IF(AND(U11="",V11=""),"",IF(AND(U11=0,V11=0),"",IF(U11=V11,2,IF(U11="F",0,IF(V11="F",3,IF(U11&gt;V11,3,IF(U11&lt;V11,1,"")))))))</f>
        <v/>
      </c>
      <c r="V10" s="230"/>
      <c r="W10" s="230" t="str">
        <f>IF(AND(W11="",X11=""),"",IF(AND(W11=0,X11=0),"",IF(W11=X11,2,IF(W11="F",0,IF(X11="F",3,IF(W11&gt;X11,3,IF(W11&lt;X11,1,"")))))))</f>
        <v/>
      </c>
      <c r="X10" s="230"/>
      <c r="Y10" s="230" t="str">
        <f>IF(AND(Y11="",Z11=""),"",IF(AND(Y11=0,Z11=0),"",IF(Y11=Z11,2,IF(Y11="F",0,IF(Z11="F",3,IF(Y11&gt;Z11,3,IF(Y11&lt;Z11,1,"")))))))</f>
        <v/>
      </c>
      <c r="Z10" s="230"/>
      <c r="AA10" s="230" t="str">
        <f>IF(AND(AA11="",AB11=""),"",IF(AND(AA11=0,AB11=0),"",IF(AA11=AB11,2,IF(AA11="F",0,IF(AB11="F",3,IF(AA11&gt;AB11,3,IF(AA11&lt;AB11,1,"")))))))</f>
        <v/>
      </c>
      <c r="AB10" s="230"/>
      <c r="AC10" s="230" t="str">
        <f>IF(AND(AC11="",AD11=""),"",IF(AND(AC11=0,AD11=0),"",IF(AC11=AD11,2,IF(AC11="F",0,IF(AD11="F",3,IF(AC11&gt;AD11,3,IF(AC11&lt;AD11,1,"")))))))</f>
        <v/>
      </c>
      <c r="AD10" s="230"/>
      <c r="AE10" s="230" t="str">
        <f>IF(AND(AE11="",AF11=""),"",IF(AND(AE11=0,AF11=0),"",IF(AE11=AF11,2,IF(AE11="F",0,IF(AF11="F",3,IF(AE11&gt;AF11,3,IF(AE11&lt;AF11,1,"")))))))</f>
        <v/>
      </c>
      <c r="AF10" s="230"/>
      <c r="AG10" s="230" t="str">
        <f>IF(AND(AG11="",AH11=""),"",IF(AND(AG11=0,AH11=0),"",IF(AG11=AH11,2,IF(AG11="F",0,IF(AH11="F",3,IF(AG11&gt;AH11,3,IF(AG11&lt;AH11,1,"")))))))</f>
        <v/>
      </c>
      <c r="AH10" s="230"/>
      <c r="AI10" s="226">
        <f>COUNTIF(M10:AF10,"&lt;4")</f>
        <v>0</v>
      </c>
      <c r="AJ10" s="231">
        <f>COUNTIF(M10:AG10,"3")</f>
        <v>0</v>
      </c>
      <c r="AK10" s="231">
        <f>COUNTIF(M10:AG10,"2")</f>
        <v>0</v>
      </c>
      <c r="AL10" s="231">
        <f>COUNTIF(M10:AG10,"1")</f>
        <v>0</v>
      </c>
      <c r="AM10" s="231">
        <f>COUNTIF(M10:AG10,"0")</f>
        <v>0</v>
      </c>
      <c r="AN10" s="232" t="str">
        <f>IF(OR(L10="",BE11=0),"",SUM(AG10,AE10,AC10,AA10,Y10,W10,U10,S10,Q10,O10,M10))</f>
        <v/>
      </c>
      <c r="AO10" s="234">
        <f>SUM(AG11,AE11,AC11,AA11,Y11,W11,U11,S11,Q11,O11,M11)</f>
        <v>0</v>
      </c>
      <c r="AP10" s="234">
        <f>SUM(AH11,AF11,AD11,AB11,Z11,X11,V11,T11,R11,P11,N11)</f>
        <v>0</v>
      </c>
      <c r="AQ10" s="234">
        <f>AO10-AP10</f>
        <v>0</v>
      </c>
      <c r="AR10" s="226" t="str">
        <f>IF(OR(L10="",BE11=0),"",1+COUNTIF(AU11:BD11,"Less"))</f>
        <v/>
      </c>
      <c r="AS10" s="227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5" customHeight="1">
      <c r="B11" s="38"/>
      <c r="C11" s="143"/>
      <c r="D11" s="143"/>
      <c r="E11" s="143"/>
      <c r="F11" s="143"/>
      <c r="G11" s="143"/>
      <c r="H11" s="9"/>
      <c r="L11" s="164"/>
      <c r="M11" s="23">
        <f>H26</f>
        <v>0</v>
      </c>
      <c r="N11" s="23">
        <f>D26</f>
        <v>0</v>
      </c>
      <c r="O11" s="23">
        <f>H65</f>
        <v>0</v>
      </c>
      <c r="P11" s="113">
        <f>D65</f>
        <v>0</v>
      </c>
      <c r="Q11" s="67"/>
      <c r="R11" s="67"/>
      <c r="S11" s="26">
        <f>IF(R13="","",R13)</f>
        <v>0</v>
      </c>
      <c r="T11" s="99">
        <f>IF(Q13="","",Q13)</f>
        <v>0</v>
      </c>
      <c r="U11" s="23">
        <f>IF(R15="","",R15)</f>
        <v>0</v>
      </c>
      <c r="V11" s="23">
        <f>IF(Q15="","",Q15)</f>
        <v>0</v>
      </c>
      <c r="W11" s="23">
        <f>IF(R17="","",R17)</f>
        <v>0</v>
      </c>
      <c r="X11" s="23">
        <f>IF(Q17="","",Q17)</f>
        <v>0</v>
      </c>
      <c r="Y11" s="23">
        <f>IF(R19="","",R19)</f>
        <v>0</v>
      </c>
      <c r="Z11" s="23">
        <f>IF(Q19="","",Q19)</f>
        <v>0</v>
      </c>
      <c r="AA11" s="23">
        <f>IF(R21="","",R21)</f>
        <v>0</v>
      </c>
      <c r="AB11" s="23">
        <f>IF(Q21="","",Q21)</f>
        <v>0</v>
      </c>
      <c r="AC11" s="23">
        <f>IF(R23="","",R23)</f>
        <v>0</v>
      </c>
      <c r="AD11" s="23">
        <f>IF(Q23="","",Q23)</f>
        <v>0</v>
      </c>
      <c r="AE11" s="23">
        <f>IF(R25="","",R25)</f>
        <v>0</v>
      </c>
      <c r="AF11" s="23">
        <f>IF(Q25="","",Q25)</f>
        <v>0</v>
      </c>
      <c r="AG11" s="23" t="str">
        <f>IF(R27="","",R27)</f>
        <v/>
      </c>
      <c r="AH11" s="23" t="str">
        <f>IF(Q27="","",Q27)</f>
        <v/>
      </c>
      <c r="AI11" s="226"/>
      <c r="AJ11" s="231"/>
      <c r="AK11" s="231"/>
      <c r="AL11" s="231"/>
      <c r="AM11" s="231"/>
      <c r="AN11" s="232"/>
      <c r="AO11" s="234"/>
      <c r="AP11" s="234"/>
      <c r="AQ11" s="234"/>
      <c r="AR11" s="226"/>
      <c r="AS11" s="227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3" customHeight="1">
      <c r="A12" s="12" t="s">
        <v>4</v>
      </c>
      <c r="B12" s="38">
        <v>1</v>
      </c>
      <c r="C12" s="50" t="str">
        <f>C5</f>
        <v>Auckland</v>
      </c>
      <c r="D12" s="60"/>
      <c r="E12" s="51" t="s">
        <v>2</v>
      </c>
      <c r="F12" s="52">
        <v>5</v>
      </c>
      <c r="G12" s="50" t="str">
        <f>G6</f>
        <v>Bye</v>
      </c>
      <c r="H12" s="60"/>
      <c r="I12" s="51"/>
      <c r="J12" s="57"/>
      <c r="L12" s="164" t="str">
        <f>G7</f>
        <v>Otago</v>
      </c>
      <c r="M12" s="230" t="str">
        <f>IF(AND(M13="",N13=""),"",IF(AND(M13=0,N13=0),"",IF(M13=N13,2,IF(M13="F",0,IF(N13="F",3,IF(M13&gt;N13,3,IF(M13&lt;N13,1,"")))))))</f>
        <v/>
      </c>
      <c r="N12" s="230"/>
      <c r="O12" s="230" t="str">
        <f>IF(AND(O13="",P13=""),"",IF(AND(O13=0,P13=0),"",IF(O13=P13,2,IF(O13="F",0,IF(P13="F",3,IF(O13&gt;P13,3,IF(O13&lt;P13,1,"")))))))</f>
        <v/>
      </c>
      <c r="P12" s="230"/>
      <c r="Q12" s="228" t="str">
        <f>IF(AND(Q13="",R13=""),"",IF(AND(Q13=0,R13=0),"",IF(Q13=R13,2,IF(Q13="F",0,IF(R13="F",3,IF(Q13&gt;R13,3,IF(Q13&lt;R13,1,"")))))))</f>
        <v/>
      </c>
      <c r="R12" s="229"/>
      <c r="S12" s="211"/>
      <c r="T12" s="211"/>
      <c r="U12" s="155" t="str">
        <f>IF(AND(U13="",V13=""),"",IF(AND(U13=0,V13=0),"",IF(U13=V13,2,IF(U13="F",0,IF(V13="F",3,IF(U13&gt;V13,3,IF(U13&lt;V13,1,"")))))))</f>
        <v/>
      </c>
      <c r="V12" s="230"/>
      <c r="W12" s="230" t="str">
        <f>IF(AND(W13="",X13=""),"",IF(AND(W13=0,X13=0),"",IF(W13=X13,2,IF(W13="F",0,IF(X13="F",3,IF(W13&gt;X13,3,IF(W13&lt;X13,1,"")))))))</f>
        <v/>
      </c>
      <c r="X12" s="230"/>
      <c r="Y12" s="230" t="str">
        <f>IF(AND(Y13="",Z13=""),"",IF(AND(Y13=0,Z13=0),"",IF(Y13=Z13,2,IF(Y13="F",0,IF(Z13="F",3,IF(Y13&gt;Z13,3,IF(Y13&lt;Z13,1,"")))))))</f>
        <v/>
      </c>
      <c r="Z12" s="230"/>
      <c r="AA12" s="230" t="str">
        <f>IF(AND(AA13="",AB13=""),"",IF(AND(AA13=0,AB13=0),"",IF(AA13=AB13,2,IF(AA13="F",0,IF(AB13="F",3,IF(AA13&gt;AB13,3,IF(AA13&lt;AB13,1,"")))))))</f>
        <v/>
      </c>
      <c r="AB12" s="230"/>
      <c r="AC12" s="230" t="str">
        <f>IF(AND(AC13="",AD13=""),"",IF(AND(AC13=0,AD13=0),"",IF(AC13=AD13,2,IF(AC13="F",0,IF(AD13="F",3,IF(AC13&gt;AD13,3,IF(AC13&lt;AD13,1,"")))))))</f>
        <v/>
      </c>
      <c r="AD12" s="230"/>
      <c r="AE12" s="230" t="str">
        <f>IF(AND(AE13="",AF13=""),"",IF(AND(AE13=0,AF13=0),"",IF(AE13=AF13,2,IF(AE13="F",0,IF(AF13="F",3,IF(AE13&gt;AF13,3,IF(AE13&lt;AF13,1,"")))))))</f>
        <v/>
      </c>
      <c r="AF12" s="230"/>
      <c r="AG12" s="230" t="str">
        <f>IF(AND(AG13="",AH13=""),"",IF(AND(AG13=0,AH13=0),"",IF(AG13=AH13,2,IF(AG13="F",0,IF(AH13="F",3,IF(AG13&gt;AH13,3,IF(AG13&lt;AH13,1,"")))))))</f>
        <v/>
      </c>
      <c r="AH12" s="230"/>
      <c r="AI12" s="226">
        <f>COUNTIF(M12:AF12,"&lt;4")</f>
        <v>0</v>
      </c>
      <c r="AJ12" s="231">
        <f>COUNTIF(M12:AG12,"3")</f>
        <v>0</v>
      </c>
      <c r="AK12" s="231">
        <f>COUNTIF(M12:AG12,"2")</f>
        <v>0</v>
      </c>
      <c r="AL12" s="231">
        <f>COUNTIF(M12:AG12,"1")</f>
        <v>0</v>
      </c>
      <c r="AM12" s="231">
        <f>COUNTIF(M12:AG12,"0")</f>
        <v>0</v>
      </c>
      <c r="AN12" s="232" t="str">
        <f>IF(OR(L12="",BE13=0),"",SUM(AG12,AE12,AC12,AA12,Y12,W12,U12,S12,Q12,O12,M12))</f>
        <v/>
      </c>
      <c r="AO12" s="234">
        <f>SUM(AG13,AE13,AC13,AA13,Y13,W13,U13,S13,Q13,O13,M13)</f>
        <v>0</v>
      </c>
      <c r="AP12" s="234">
        <f>SUM(AH13,AF13,AD13,AB13,Z13,X13,V13,T13,R13,P13,N13)</f>
        <v>0</v>
      </c>
      <c r="AQ12" s="234">
        <f>AO12-AP12</f>
        <v>0</v>
      </c>
      <c r="AR12" s="226" t="str">
        <f>IF(OR(L12="",BE13=0),"",1+COUNTIF(AU13:BD13,"Less"))</f>
        <v/>
      </c>
      <c r="AS12" s="227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3" customHeight="1">
      <c r="A13" s="14"/>
      <c r="B13" s="38">
        <v>6</v>
      </c>
      <c r="C13" s="50" t="str">
        <f>G5</f>
        <v>North Harbour</v>
      </c>
      <c r="D13" s="60"/>
      <c r="E13" s="51" t="s">
        <v>2</v>
      </c>
      <c r="F13" s="55">
        <v>4</v>
      </c>
      <c r="G13" s="50" t="str">
        <f>G7</f>
        <v>Otago</v>
      </c>
      <c r="H13" s="60"/>
      <c r="I13" s="51">
        <v>5</v>
      </c>
      <c r="J13" s="57">
        <v>11</v>
      </c>
      <c r="L13" s="164"/>
      <c r="M13" s="23">
        <f>H19</f>
        <v>0</v>
      </c>
      <c r="N13" s="23">
        <f>D19</f>
        <v>0</v>
      </c>
      <c r="O13" s="23">
        <f>D27</f>
        <v>0</v>
      </c>
      <c r="P13" s="23">
        <f>H27</f>
        <v>0</v>
      </c>
      <c r="Q13" s="23">
        <f>H58</f>
        <v>0</v>
      </c>
      <c r="R13" s="113">
        <f>D58</f>
        <v>0</v>
      </c>
      <c r="S13" s="67"/>
      <c r="T13" s="67"/>
      <c r="U13" s="26">
        <f>IF(T15="","",T15)</f>
        <v>0</v>
      </c>
      <c r="V13" s="99">
        <f>IF(S15="","",S15)</f>
        <v>0</v>
      </c>
      <c r="W13" s="23">
        <f>IF(T17="","",T17)</f>
        <v>0</v>
      </c>
      <c r="X13" s="23">
        <f>IF(S17="","",S17)</f>
        <v>0</v>
      </c>
      <c r="Y13" s="23">
        <f>IF(T19="","",T19)</f>
        <v>0</v>
      </c>
      <c r="Z13" s="23">
        <f>IF(S19="","",S19)</f>
        <v>0</v>
      </c>
      <c r="AA13" s="23">
        <f>IF(T21="","",T21)</f>
        <v>0</v>
      </c>
      <c r="AB13" s="23">
        <f>IF(S21="","",S21)</f>
        <v>0</v>
      </c>
      <c r="AC13" s="23">
        <f>IF(T23="","",T23)</f>
        <v>0</v>
      </c>
      <c r="AD13" s="23">
        <f>IF(S23="","",S23)</f>
        <v>0</v>
      </c>
      <c r="AE13" s="23">
        <f>IF(T25="","",T25)</f>
        <v>0</v>
      </c>
      <c r="AF13" s="23">
        <f>IF(S25="","",S25)</f>
        <v>0</v>
      </c>
      <c r="AG13" s="23" t="str">
        <f>IF(T27="","",T27)</f>
        <v/>
      </c>
      <c r="AH13" s="23" t="str">
        <f>IF(S27="","",S27)</f>
        <v/>
      </c>
      <c r="AI13" s="226"/>
      <c r="AJ13" s="231"/>
      <c r="AK13" s="231"/>
      <c r="AL13" s="231"/>
      <c r="AM13" s="231"/>
      <c r="AN13" s="232"/>
      <c r="AO13" s="234"/>
      <c r="AP13" s="234"/>
      <c r="AQ13" s="234"/>
      <c r="AR13" s="226"/>
      <c r="AS13" s="227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3" customHeight="1">
      <c r="A14" s="14"/>
      <c r="B14" s="38">
        <v>9</v>
      </c>
      <c r="C14" s="50" t="str">
        <f>C6</f>
        <v>Counties Manukau</v>
      </c>
      <c r="D14" s="60"/>
      <c r="E14" s="51" t="s">
        <v>2</v>
      </c>
      <c r="F14" s="52">
        <v>3</v>
      </c>
      <c r="G14" s="50" t="str">
        <f>G8</f>
        <v>Kapiti Horowhenua</v>
      </c>
      <c r="H14" s="60"/>
      <c r="I14" s="51">
        <v>6</v>
      </c>
      <c r="J14" s="58">
        <v>11</v>
      </c>
      <c r="L14" s="164" t="str">
        <f>G6</f>
        <v>Bye</v>
      </c>
      <c r="M14" s="230" t="str">
        <f>IF(AND(M15="",N15=""),"",IF(AND(M15=0,N15=0),"",IF(M15=N15,2,IF(M15="F",0,IF(N15="F",3,IF(M15&gt;N15,3,IF(M15&lt;N15,1,"")))))))</f>
        <v/>
      </c>
      <c r="N14" s="230"/>
      <c r="O14" s="230" t="str">
        <f>IF(AND(O15="",P15=""),"",IF(AND(O15=0,P15=0),"",IF(O15=P15,2,IF(O15="F",0,IF(P15="F",3,IF(O15&gt;P15,3,IF(O15&lt;P15,1,"")))))))</f>
        <v/>
      </c>
      <c r="P14" s="230"/>
      <c r="Q14" s="230" t="str">
        <f>IF(AND(Q15="",R15=""),"",IF(AND(Q15=0,R15=0),"",IF(Q15=R15,2,IF(Q15="F",0,IF(R15="F",3,IF(Q15&gt;R15,3,IF(Q15&lt;R15,1,"")))))))</f>
        <v/>
      </c>
      <c r="R14" s="230"/>
      <c r="S14" s="228" t="str">
        <f>IF(AND(S15="",T15=""),"",IF(AND(S15=0,T15=0),"",IF(S15=T15,2,IF(S15="F",0,IF(T15="F",3,IF(S15&gt;T15,3,IF(S15&lt;T15,1,"")))))))</f>
        <v/>
      </c>
      <c r="T14" s="229"/>
      <c r="U14" s="211"/>
      <c r="V14" s="211"/>
      <c r="W14" s="155" t="str">
        <f>IF(AND(W15="",X15=""),"",IF(AND(W15=0,X15=0),"",IF(W15=X15,2,IF(W15="F",0,IF(X15="F",3,IF(W15&gt;X15,3,IF(W15&lt;X15,1,"")))))))</f>
        <v/>
      </c>
      <c r="X14" s="230"/>
      <c r="Y14" s="230" t="str">
        <f>IF(AND(Y15="",Z15=""),"",IF(AND(Y15=0,Z15=0),"",IF(Y15=Z15,2,IF(Y15="F",0,IF(Z15="F",3,IF(Y15&gt;Z15,3,IF(Y15&lt;Z15,1,"")))))))</f>
        <v/>
      </c>
      <c r="Z14" s="230"/>
      <c r="AA14" s="230" t="str">
        <f>IF(AND(AA15="",AB15=""),"",IF(AND(AA15=0,AB15=0),"",IF(AA15=AB15,2,IF(AA15="F",0,IF(AB15="F",3,IF(AA15&gt;AB15,3,IF(AA15&lt;AB15,1,"")))))))</f>
        <v/>
      </c>
      <c r="AB14" s="230"/>
      <c r="AC14" s="230" t="str">
        <f>IF(AND(AC15="",AD15=""),"",IF(AND(AC15=0,AD15=0),"",IF(AC15=AD15,2,IF(AC15="F",0,IF(AD15="F",3,IF(AC15&gt;AD15,3,IF(AC15&lt;AD15,1,"")))))))</f>
        <v/>
      </c>
      <c r="AD14" s="230"/>
      <c r="AE14" s="230" t="str">
        <f>IF(AND(AE15="",AF15=""),"",IF(AND(AE15=0,AF15=0),"",IF(AE15=AF15,2,IF(AE15="F",0,IF(AF15="F",3,IF(AE15&gt;AF15,3,IF(AE15&lt;AF15,1,"")))))))</f>
        <v/>
      </c>
      <c r="AF14" s="230"/>
      <c r="AG14" s="230" t="str">
        <f>IF(AND(AG15="",AH15=""),"",IF(AND(AG15=0,AH15=0),"",IF(AG15=AH15,2,IF(AG15="F",0,IF(AH15="F",3,IF(AG15&gt;AH15,3,IF(AG15&lt;AH15,1,"")))))))</f>
        <v/>
      </c>
      <c r="AH14" s="230"/>
      <c r="AI14" s="226">
        <f>COUNTIF(M14:AF14,"&lt;4")</f>
        <v>0</v>
      </c>
      <c r="AJ14" s="231">
        <f>COUNTIF(M14:AG14,"3")</f>
        <v>0</v>
      </c>
      <c r="AK14" s="231">
        <f>COUNTIF(M14:AG14,"2")</f>
        <v>0</v>
      </c>
      <c r="AL14" s="231">
        <f>COUNTIF(M14:AG14,"1")</f>
        <v>0</v>
      </c>
      <c r="AM14" s="231">
        <f>COUNTIF(M14:AG14,"0")</f>
        <v>0</v>
      </c>
      <c r="AN14" s="232" t="str">
        <f>IF(OR(L14="",BE15=0),"",SUM(AG14,AE14,AC14,AA14,Y14,W14,U14,S14,Q14,O14,M14))</f>
        <v/>
      </c>
      <c r="AO14" s="234">
        <f>SUM(AG15,AE15,AC15,AA15,Y15,W15,U15,S15,Q15,O15,M15)</f>
        <v>0</v>
      </c>
      <c r="AP14" s="234">
        <f>SUM(AH15,AF15,AD15,AB15,Z15,X15,V15,T15,R15,P15,N15)</f>
        <v>0</v>
      </c>
      <c r="AQ14" s="234">
        <f>AO14-AP14</f>
        <v>0</v>
      </c>
      <c r="AR14" s="226" t="str">
        <f>IF(OR(L14="",BE15=0),"",1+COUNTIF(AU15:BD15,"Less"))</f>
        <v/>
      </c>
      <c r="AS14" s="227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23" customHeight="1">
      <c r="A15" s="14"/>
      <c r="B15" s="38"/>
      <c r="C15" s="50" t="str">
        <f>C7</f>
        <v>Wellington</v>
      </c>
      <c r="D15" s="60"/>
      <c r="E15" s="51" t="s">
        <v>2</v>
      </c>
      <c r="F15" s="52">
        <v>2</v>
      </c>
      <c r="G15" s="50" t="str">
        <f>G9</f>
        <v>Bay of Plenty</v>
      </c>
      <c r="H15" s="60"/>
      <c r="I15" s="51">
        <v>7</v>
      </c>
      <c r="J15" s="58">
        <v>11</v>
      </c>
      <c r="L15" s="164"/>
      <c r="M15" s="23">
        <f>H12</f>
        <v>0</v>
      </c>
      <c r="N15" s="23">
        <f>D12</f>
        <v>0</v>
      </c>
      <c r="O15" s="23">
        <f>H57</f>
        <v>0</v>
      </c>
      <c r="P15" s="23">
        <f>D57</f>
        <v>0</v>
      </c>
      <c r="Q15" s="23">
        <f>D20</f>
        <v>0</v>
      </c>
      <c r="R15" s="23">
        <f>H20</f>
        <v>0</v>
      </c>
      <c r="S15" s="23">
        <f>H51</f>
        <v>0</v>
      </c>
      <c r="T15" s="113">
        <f>D51</f>
        <v>0</v>
      </c>
      <c r="U15" s="67"/>
      <c r="V15" s="67"/>
      <c r="W15" s="26">
        <f>IF(V17="","",V17)</f>
        <v>0</v>
      </c>
      <c r="X15" s="99">
        <f>IF(U17="","",U17)</f>
        <v>0</v>
      </c>
      <c r="Y15" s="23">
        <f>IF(V19="","",V19)</f>
        <v>0</v>
      </c>
      <c r="Z15" s="23">
        <f>IF(U19="","",U19)</f>
        <v>0</v>
      </c>
      <c r="AA15" s="23">
        <f>IF(V21="","",V21)</f>
        <v>0</v>
      </c>
      <c r="AB15" s="23">
        <f>IF(U21="","",U21)</f>
        <v>0</v>
      </c>
      <c r="AC15" s="23">
        <f>IF(V23="","",V23)</f>
        <v>0</v>
      </c>
      <c r="AD15" s="23">
        <f>IF(U23="","",U23)</f>
        <v>0</v>
      </c>
      <c r="AE15" s="23">
        <f>IF(V25="","",V25)</f>
        <v>0</v>
      </c>
      <c r="AF15" s="23">
        <f>IF(U25="","",U25)</f>
        <v>0</v>
      </c>
      <c r="AG15" s="23" t="str">
        <f>IF(V27="","",V27)</f>
        <v/>
      </c>
      <c r="AH15" s="23" t="str">
        <f>IF(U27="","",U27)</f>
        <v/>
      </c>
      <c r="AI15" s="226"/>
      <c r="AJ15" s="231"/>
      <c r="AK15" s="231"/>
      <c r="AL15" s="231"/>
      <c r="AM15" s="231"/>
      <c r="AN15" s="232"/>
      <c r="AO15" s="234"/>
      <c r="AP15" s="234"/>
      <c r="AQ15" s="234"/>
      <c r="AR15" s="226"/>
      <c r="AS15" s="227"/>
      <c r="AU15" s="19" t="str">
        <f>IF(BE7=0,"",IF(AN14&lt;AN6,"Less","Greater"))</f>
        <v/>
      </c>
      <c r="AV15" s="19" t="str">
        <f>IF(BE9=0,"",IF(AN14&lt;AN8,"Less","Greater"))</f>
        <v/>
      </c>
      <c r="AW15" s="19" t="str">
        <f>IF(BE11=0,"",IF(AN14&lt;AN10,"Less","Greater"))</f>
        <v/>
      </c>
      <c r="AX15" s="19" t="str">
        <f>IF(BE13=0,"",IF(AN14&lt;AN12,"Less","Greater"))</f>
        <v/>
      </c>
      <c r="AY15" s="19" t="s">
        <v>23</v>
      </c>
      <c r="AZ15" s="19" t="str">
        <f>IF(BE17=0,"",IF(AN14&lt;AN16,"Less","Greater"))</f>
        <v/>
      </c>
      <c r="BA15" s="19" t="str">
        <f>IF(BE19=0,"",IF(AN14&lt;AN18,"Less","Greater"))</f>
        <v/>
      </c>
      <c r="BB15" s="19" t="str">
        <f>IF(BE21=0,"",IF(AN14&lt;AN20,"Less","Greater"))</f>
        <v/>
      </c>
      <c r="BC15" s="19" t="str">
        <f>IF(BE23=0,"",IF(AN14&lt;AN22,"Less","Greater"))</f>
        <v/>
      </c>
      <c r="BD15" s="19" t="str">
        <f>IF(BE25=0,"",IF(AN14&lt;AN24,"Less","Greater"))</f>
        <v/>
      </c>
      <c r="BE15" s="19">
        <f>COUNT(M14:AF14)</f>
        <v>0</v>
      </c>
    </row>
    <row r="16" spans="1:57" ht="23" customHeight="1">
      <c r="A16" s="14"/>
      <c r="B16" s="38">
        <v>8</v>
      </c>
      <c r="C16" s="50" t="str">
        <f>C8</f>
        <v>Manawatu</v>
      </c>
      <c r="D16" s="60"/>
      <c r="E16" s="51" t="s">
        <v>2</v>
      </c>
      <c r="F16" s="52">
        <v>7</v>
      </c>
      <c r="G16" s="50" t="str">
        <f>C9</f>
        <v>Whanganui</v>
      </c>
      <c r="H16" s="60"/>
      <c r="I16" s="51">
        <v>8</v>
      </c>
      <c r="J16" s="58">
        <v>11</v>
      </c>
      <c r="L16" s="164" t="str">
        <f>G5</f>
        <v>North Harbour</v>
      </c>
      <c r="M16" s="230" t="str">
        <f>IF(AND(M17="",N17=""),"",IF(AND(M17=0,N17=0),"",IF(M17=N17,2,IF(M17="F",0,IF(N17="F",3,IF(M17&gt;N17,3,IF(M17&lt;N17,1,"")))))))</f>
        <v/>
      </c>
      <c r="N16" s="230"/>
      <c r="O16" s="230" t="str">
        <f>IF(AND(O17="",P17=""),"",IF(AND(O17=0,P17=0),"",IF(O17=P17,2,IF(O17="F",0,IF(P17="F",3,IF(O17&gt;P17,3,IF(O17&lt;P17,1,"")))))))</f>
        <v/>
      </c>
      <c r="P16" s="230"/>
      <c r="Q16" s="230" t="str">
        <f>IF(AND(Q17="",R17=""),"",IF(AND(Q17=0,R17=0),"",IF(Q17=R17,2,IF(Q17="F",0,IF(R17="F",3,IF(Q17&gt;R17,3,IF(Q17&lt;R17,1,"")))))))</f>
        <v/>
      </c>
      <c r="R16" s="230"/>
      <c r="S16" s="230" t="str">
        <f>IF(AND(S17="",T17=""),"",IF(AND(S17=0,T17=0),"",IF(S17=T17,2,IF(S17="F",0,IF(T17="F",3,IF(S17&gt;T17,3,IF(S17&lt;T17,1,"")))))))</f>
        <v/>
      </c>
      <c r="T16" s="230"/>
      <c r="U16" s="228" t="str">
        <f>IF(AND(U17="",V17=""),"",IF(AND(U17=0,V17=0),"",IF(U17=V17,2,IF(U17="F",0,IF(V17="F",3,IF(U17&gt;V17,3,IF(U17&lt;V17,1,"")))))))</f>
        <v/>
      </c>
      <c r="V16" s="229"/>
      <c r="W16" s="211"/>
      <c r="X16" s="211"/>
      <c r="Y16" s="155" t="str">
        <f>IF(AND(Y17="",Z17=""),"",IF(AND(Y17=0,Z17=0),"",IF(Y17=Z17,2,IF(Y17="F",0,IF(Z17="F",3,IF(Y17&gt;Z17,3,IF(Y17&lt;Z17,1,"")))))))</f>
        <v/>
      </c>
      <c r="Z16" s="230"/>
      <c r="AA16" s="230" t="str">
        <f>IF(AND(AA17="",AB17=""),"",IF(AND(AA17=0,AB17=0),"",IF(AA17=AB17,2,IF(AA17="F",0,IF(AB17="F",3,IF(AA17&gt;AB17,3,IF(AA17&lt;AB17,1,"")))))))</f>
        <v/>
      </c>
      <c r="AB16" s="230"/>
      <c r="AC16" s="230" t="str">
        <f>IF(AND(AC17="",AD17=""),"",IF(AND(AC17=0,AD17=0),"",IF(AC17=AD17,2,IF(AC17="F",0,IF(AD17="F",3,IF(AC17&gt;AD17,3,IF(AC17&lt;AD17,1,"")))))))</f>
        <v/>
      </c>
      <c r="AD16" s="230"/>
      <c r="AE16" s="230" t="str">
        <f>IF(AND(AE17="",AF17=""),"",IF(AND(AE17=0,AF17=0),"",IF(AE17=AF17,2,IF(AE17="F",0,IF(AF17="F",3,IF(AE17&gt;AF17,3,IF(AE17&lt;AF17,1,"")))))))</f>
        <v/>
      </c>
      <c r="AF16" s="230"/>
      <c r="AG16" s="230" t="str">
        <f>IF(AND(AG17="",AH17=""),"",IF(AND(AG17=0,AH17=0),"",IF(AG17=AH17,2,IF(AG17="F",0,IF(AH17="F",3,IF(AG17&gt;AH17,3,IF(AG17&lt;AH17,1,"")))))))</f>
        <v/>
      </c>
      <c r="AH16" s="230"/>
      <c r="AI16" s="226">
        <f>COUNTIF(M16:AF16,"&lt;4")</f>
        <v>0</v>
      </c>
      <c r="AJ16" s="231">
        <f>COUNTIF(M16:AG16,"3")</f>
        <v>0</v>
      </c>
      <c r="AK16" s="231">
        <f>COUNTIF(M16:AG16,"2")</f>
        <v>0</v>
      </c>
      <c r="AL16" s="231">
        <f>COUNTIF(M16:AG16,"1")</f>
        <v>0</v>
      </c>
      <c r="AM16" s="231">
        <f>COUNTIF(M16:AG16,"0")</f>
        <v>0</v>
      </c>
      <c r="AN16" s="232" t="str">
        <f>IF(OR(L16="",BE17=0),"",SUM(AG16,AE16,AC16,AA16,Y16,W16,U16,S16,Q16,O16,M16))</f>
        <v/>
      </c>
      <c r="AO16" s="234">
        <f>SUM(AG17,AE17,AC17,AA17,Y17,W17,U17,S17,Q17,O17,M17)</f>
        <v>0</v>
      </c>
      <c r="AP16" s="234">
        <f>SUM(AH17,AF17,AD17,AB17,Z17,X17,V17,T17,R17,P17,N17)</f>
        <v>0</v>
      </c>
      <c r="AQ16" s="234">
        <f>AO16-AP16</f>
        <v>0</v>
      </c>
      <c r="AR16" s="226" t="str">
        <f>IF(OR(L16="",BE17=0),"",1+COUNTIF(AU17:BD17,"Less"))</f>
        <v/>
      </c>
      <c r="AS16" s="227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25" customHeight="1">
      <c r="A17" s="14"/>
      <c r="B17" s="38"/>
      <c r="C17" s="50"/>
      <c r="D17" s="61"/>
      <c r="E17" s="51"/>
      <c r="F17" s="52"/>
      <c r="G17" s="50"/>
      <c r="H17" s="61"/>
      <c r="I17" s="51"/>
      <c r="J17" s="58"/>
      <c r="L17" s="164"/>
      <c r="M17" s="23">
        <f>H5</f>
        <v>0</v>
      </c>
      <c r="N17" s="23">
        <f>D5</f>
        <v>0</v>
      </c>
      <c r="O17" s="23">
        <f>D21</f>
        <v>0</v>
      </c>
      <c r="P17" s="23">
        <f>H21</f>
        <v>0</v>
      </c>
      <c r="Q17" s="23">
        <f>H50</f>
        <v>0</v>
      </c>
      <c r="R17" s="23">
        <f>D50</f>
        <v>0</v>
      </c>
      <c r="S17" s="23">
        <f>D13</f>
        <v>0</v>
      </c>
      <c r="T17" s="23">
        <f>H13</f>
        <v>0</v>
      </c>
      <c r="U17" s="23">
        <f>H44</f>
        <v>0</v>
      </c>
      <c r="V17" s="113">
        <f>D44</f>
        <v>0</v>
      </c>
      <c r="W17" s="67"/>
      <c r="X17" s="67"/>
      <c r="Y17" s="26">
        <f>IF(X19="","",X19)</f>
        <v>0</v>
      </c>
      <c r="Z17" s="99">
        <f>IF(W19="","",W19)</f>
        <v>0</v>
      </c>
      <c r="AA17" s="23">
        <f>IF(X21="","",X21)</f>
        <v>0</v>
      </c>
      <c r="AB17" s="23">
        <f>IF(W21="","",W21)</f>
        <v>0</v>
      </c>
      <c r="AC17" s="23">
        <f>IF(X23="","",X23)</f>
        <v>0</v>
      </c>
      <c r="AD17" s="23">
        <f>IF(W23="","",W23)</f>
        <v>0</v>
      </c>
      <c r="AE17" s="23">
        <f>IF(X25="","",X25)</f>
        <v>0</v>
      </c>
      <c r="AF17" s="23">
        <f>IF(W25="","",W25)</f>
        <v>0</v>
      </c>
      <c r="AG17" s="23" t="str">
        <f>IF(X27="","",X27)</f>
        <v/>
      </c>
      <c r="AH17" s="23" t="str">
        <f>IF(W27="","",W27)</f>
        <v/>
      </c>
      <c r="AI17" s="226"/>
      <c r="AJ17" s="231"/>
      <c r="AK17" s="231"/>
      <c r="AL17" s="231"/>
      <c r="AM17" s="231"/>
      <c r="AN17" s="232"/>
      <c r="AO17" s="234"/>
      <c r="AP17" s="234"/>
      <c r="AQ17" s="234"/>
      <c r="AR17" s="226"/>
      <c r="AS17" s="227"/>
      <c r="AU17" s="19" t="str">
        <f>IF(BE7=0,"",IF(AN16&lt;AN6,"Less","Greater"))</f>
        <v/>
      </c>
      <c r="AV17" s="19" t="str">
        <f>IF(BE9=0,"",IF(AN16&lt;AN8,"Less","Greater"))</f>
        <v/>
      </c>
      <c r="AW17" s="19" t="str">
        <f>IF(BE11=0,"",IF(AN16&lt;AN10,"Less","Greater"))</f>
        <v/>
      </c>
      <c r="AX17" s="19" t="str">
        <f>IF(BE13=0,"",IF(AN16&lt;AN12,"Less","Greater"))</f>
        <v/>
      </c>
      <c r="AY17" s="19" t="str">
        <f>IF(BE15=0,"",IF(AN16&lt;AN14,"Less","Greater"))</f>
        <v/>
      </c>
      <c r="AZ17" s="19" t="s">
        <v>23</v>
      </c>
      <c r="BA17" s="19" t="str">
        <f>IF(BE19=0,"",IF(AN16&lt;AN18,"Less","Greater"))</f>
        <v/>
      </c>
      <c r="BB17" s="19" t="str">
        <f>IF(BE21=0,"",IF(AN16&lt;AN20,"Less","Greater"))</f>
        <v/>
      </c>
      <c r="BC17" s="19" t="str">
        <f>IF(BE23=0,"",IF(AN16&lt;AN22,"Less","Greater"))</f>
        <v/>
      </c>
      <c r="BD17" s="19" t="str">
        <f>IF(BE25=0,"",IF(AN16&lt;AN24,"Less","Greater"))</f>
        <v/>
      </c>
      <c r="BE17" s="19">
        <f>COUNT(M16:AF16)</f>
        <v>0</v>
      </c>
    </row>
    <row r="18" spans="1:57" ht="25" customHeight="1">
      <c r="B18" s="38"/>
      <c r="C18" s="143"/>
      <c r="D18" s="143"/>
      <c r="E18" s="143"/>
      <c r="F18" s="143"/>
      <c r="G18" s="143"/>
      <c r="H18" s="9"/>
      <c r="I18" s="5"/>
      <c r="J18" s="79"/>
      <c r="L18" s="164" t="str">
        <f>C9</f>
        <v>Whanganui</v>
      </c>
      <c r="M18" s="230" t="str">
        <f>IF(AND(M19="",N19=""),"",IF(AND(M19=0,N19=0),"",IF(M19=N19,2,IF(M19="F",0,IF(N19="F",3,IF(M19&gt;N19,3,IF(M19&lt;N19,1,"")))))))</f>
        <v/>
      </c>
      <c r="N18" s="230"/>
      <c r="O18" s="230" t="str">
        <f>IF(AND(O19="",P19=""),"",IF(AND(O19=0,P19=0),"",IF(O19=P19,2,IF(O19="F",0,IF(P19="F",3,IF(O19&gt;P19,3,IF(O19&lt;P19,1,"")))))))</f>
        <v/>
      </c>
      <c r="P18" s="230"/>
      <c r="Q18" s="230" t="str">
        <f>IF(AND(Q19="",R19=""),"",IF(AND(Q19=0,R19=0),"",IF(Q19=R19,2,IF(Q19="F",0,IF(R19="F",3,IF(Q19&gt;R19,3,IF(Q19&lt;R19,1,"")))))))</f>
        <v/>
      </c>
      <c r="R18" s="230"/>
      <c r="S18" s="230" t="str">
        <f>IF(AND(S19="",T19=""),"",IF(AND(S19=0,T19=0),"",IF(S19=T19,2,IF(S19="F",0,IF(T19="F",3,IF(S19&gt;T19,3,IF(S19&lt;T19,1,"")))))))</f>
        <v/>
      </c>
      <c r="T18" s="230"/>
      <c r="U18" s="230" t="str">
        <f>IF(AND(U19="",V19=""),"",IF(AND(U19=0,V19=0),"",IF(U19=V19,2,IF(U19="F",0,IF(V19="F",3,IF(U19&gt;V19,3,IF(U19&lt;V19,1,"")))))))</f>
        <v/>
      </c>
      <c r="V18" s="230"/>
      <c r="W18" s="228" t="str">
        <f>IF(AND(W19="",X19=""),"",IF(AND(W19=0,X19=0),"",IF(W19=X19,2,IF(W19="F",0,IF(X19="F",3,IF(W19&gt;X19,3,IF(W19&lt;X19,1,"")))))))</f>
        <v/>
      </c>
      <c r="X18" s="229"/>
      <c r="Y18" s="211"/>
      <c r="Z18" s="211"/>
      <c r="AA18" s="155" t="str">
        <f>IF(AND(AA19="",AB19=""),"",IF(AND(AA19=0,AB19=0),"",IF(AA19=AB19,2,IF(AA19="F",0,IF(AB19="F",3,IF(AA19&gt;AB19,3,IF(AA19&lt;AB19,1,"")))))))</f>
        <v/>
      </c>
      <c r="AB18" s="230"/>
      <c r="AC18" s="230" t="str">
        <f>IF(AND(AC19="",AD19=""),"",IF(AND(AC19=0,AD19=0),"",IF(AC19=AD19,2,IF(AC19="F",0,IF(AD19="F",3,IF(AC19&gt;AD19,3,IF(AC19&lt;AD19,1,"")))))))</f>
        <v/>
      </c>
      <c r="AD18" s="230"/>
      <c r="AE18" s="230" t="str">
        <f>IF(AND(AE19="",AF19=""),"",IF(AND(AE19=0,AF19=0),"",IF(AE19=AF19,2,IF(AE19="F",0,IF(AF19="F",3,IF(AE19&gt;AF19,3,IF(AE19&lt;AF19,1,"")))))))</f>
        <v/>
      </c>
      <c r="AF18" s="230"/>
      <c r="AG18" s="230" t="str">
        <f>IF(AND(AG19="",AH19=""),"",IF(AND(AG19=0,AH19=0),"",IF(AG19=AH19,2,IF(AG19="F",0,IF(AH19="F",3,IF(AG19&gt;AH19,3,IF(AG19&lt;AH19,1,"")))))))</f>
        <v/>
      </c>
      <c r="AH18" s="230"/>
      <c r="AI18" s="226">
        <f>COUNTIF(M18:AF18,"&lt;4")</f>
        <v>0</v>
      </c>
      <c r="AJ18" s="231">
        <f>COUNTIF(M18:AG18,"3")</f>
        <v>0</v>
      </c>
      <c r="AK18" s="231">
        <f>COUNTIF(M18:AG18,"2")</f>
        <v>0</v>
      </c>
      <c r="AL18" s="231">
        <f>COUNTIF(M18:AG18,"1")</f>
        <v>0</v>
      </c>
      <c r="AM18" s="231">
        <f>COUNTIF(M18:AG18,"0")</f>
        <v>0</v>
      </c>
      <c r="AN18" s="232" t="str">
        <f>IF(OR(L18="",BE19=0),"",SUM(AG18,AE18,AC18,AA18,Y18,W18,U18,S18,Q18,O18,M18))</f>
        <v/>
      </c>
      <c r="AO18" s="234">
        <f>SUM(AG19,AE19,AC19,AA19,Y19,W19,U19,S19,Q19,O19,M19)</f>
        <v>0</v>
      </c>
      <c r="AP18" s="234">
        <f>SUM(AH19,AF19,AD19,AB19,Z19,X19,V19,T19,R19,P19,N19)</f>
        <v>0</v>
      </c>
      <c r="AQ18" s="234">
        <f>AO18-AP18</f>
        <v>0</v>
      </c>
      <c r="AR18" s="226" t="str">
        <f>IF(OR(L18="",BE19=0),"",1+COUNTIF(AU19:BD19,"Less"))</f>
        <v/>
      </c>
      <c r="AS18" s="227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23" customHeight="1">
      <c r="A19" s="14" t="s">
        <v>5</v>
      </c>
      <c r="B19" s="38">
        <v>1</v>
      </c>
      <c r="C19" s="50" t="str">
        <f>C12</f>
        <v>Auckland</v>
      </c>
      <c r="D19" s="60"/>
      <c r="E19" s="51" t="s">
        <v>2</v>
      </c>
      <c r="F19" s="52">
        <v>4</v>
      </c>
      <c r="G19" s="50" t="str">
        <f>G13</f>
        <v>Otago</v>
      </c>
      <c r="H19" s="60"/>
      <c r="I19" s="51">
        <v>9</v>
      </c>
      <c r="J19" s="58">
        <v>1</v>
      </c>
      <c r="L19" s="164"/>
      <c r="M19" s="23">
        <f>H40</f>
        <v>0</v>
      </c>
      <c r="N19" s="23">
        <f>D40</f>
        <v>0</v>
      </c>
      <c r="O19" s="23">
        <f>D9</f>
        <v>0</v>
      </c>
      <c r="P19" s="23">
        <f>H9</f>
        <v>0</v>
      </c>
      <c r="Q19" s="23">
        <f>H34</f>
        <v>0</v>
      </c>
      <c r="R19" s="23">
        <f>D34</f>
        <v>0</v>
      </c>
      <c r="S19" s="23">
        <f>D64</f>
        <v>0</v>
      </c>
      <c r="T19" s="23">
        <f>H64</f>
        <v>0</v>
      </c>
      <c r="U19" s="23">
        <f>H28</f>
        <v>0</v>
      </c>
      <c r="V19" s="23">
        <f>D28</f>
        <v>0</v>
      </c>
      <c r="W19" s="23">
        <f>D56</f>
        <v>0</v>
      </c>
      <c r="X19" s="113">
        <f>H56</f>
        <v>0</v>
      </c>
      <c r="Y19" s="67"/>
      <c r="Z19" s="67"/>
      <c r="AA19" s="26">
        <f>IF(Z21="","",Z21)</f>
        <v>0</v>
      </c>
      <c r="AB19" s="99">
        <f>IF(Y21="","",Y21)</f>
        <v>0</v>
      </c>
      <c r="AC19" s="23">
        <f>IF(Z23="","",Z23)</f>
        <v>0</v>
      </c>
      <c r="AD19" s="23">
        <f>IF(Y23="","",Y23)</f>
        <v>0</v>
      </c>
      <c r="AE19" s="23">
        <f>IF(Z25="","",Z25)</f>
        <v>0</v>
      </c>
      <c r="AF19" s="23">
        <f>IF(Y25="","",Y25)</f>
        <v>0</v>
      </c>
      <c r="AG19" s="23" t="str">
        <f>IF(Z27="","",Z27)</f>
        <v/>
      </c>
      <c r="AH19" s="23" t="str">
        <f>IF(Y27="","",Y27)</f>
        <v/>
      </c>
      <c r="AI19" s="226"/>
      <c r="AJ19" s="231"/>
      <c r="AK19" s="231"/>
      <c r="AL19" s="231"/>
      <c r="AM19" s="231"/>
      <c r="AN19" s="232"/>
      <c r="AO19" s="234"/>
      <c r="AP19" s="234"/>
      <c r="AQ19" s="234"/>
      <c r="AR19" s="226"/>
      <c r="AS19" s="227"/>
      <c r="AU19" s="19" t="str">
        <f>IF(BE7=0,"",IF(AN18&lt;AN6,"Less","Greater"))</f>
        <v/>
      </c>
      <c r="AV19" s="19" t="str">
        <f>IF(BE9=0,"",IF(AN18&lt;AN8,"Less","Greater"))</f>
        <v/>
      </c>
      <c r="AW19" s="19" t="str">
        <f>IF(BE11=0,"",IF(AN18&lt;AN10,"Less","Greater"))</f>
        <v/>
      </c>
      <c r="AX19" s="19" t="str">
        <f>IF(BE13=0,"",IF(AN18&lt;AN12,"Less","Greater"))</f>
        <v/>
      </c>
      <c r="AY19" s="19" t="str">
        <f>IF(BE15=0,"",IF(AN18&lt;AN14,"Less","Greater"))</f>
        <v/>
      </c>
      <c r="AZ19" s="19" t="str">
        <f>IF(BE17=0,"",IF(AN18&lt;AN16,"Less","Greater"))</f>
        <v/>
      </c>
      <c r="BA19" s="19" t="s">
        <v>23</v>
      </c>
      <c r="BB19" s="19" t="str">
        <f>IF(BE21=0,"",IF(AN18&lt;AN20,"Less","Greater"))</f>
        <v/>
      </c>
      <c r="BC19" s="19" t="str">
        <f>IF(BE23=0,"",IF(AN18&lt;AN22,"Less","Greater"))</f>
        <v/>
      </c>
      <c r="BD19" s="19" t="str">
        <f>IF(BE25=0,"",IF(AN18&lt;AN24,"Less","Greater"))</f>
        <v/>
      </c>
      <c r="BE19" s="19">
        <f>COUNT(M18:AF18)</f>
        <v>0</v>
      </c>
    </row>
    <row r="20" spans="1:57" ht="23" customHeight="1">
      <c r="A20" s="127"/>
      <c r="B20" s="38">
        <v>5</v>
      </c>
      <c r="C20" s="50" t="str">
        <f>G12</f>
        <v>Bye</v>
      </c>
      <c r="D20" s="60"/>
      <c r="E20" s="51" t="s">
        <v>2</v>
      </c>
      <c r="F20" s="52">
        <v>3</v>
      </c>
      <c r="G20" s="50" t="str">
        <f>G14</f>
        <v>Kapiti Horowhenua</v>
      </c>
      <c r="H20" s="60"/>
      <c r="I20" s="51"/>
      <c r="J20" s="58"/>
      <c r="L20" s="164" t="str">
        <f>C8</f>
        <v>Manawatu</v>
      </c>
      <c r="M20" s="230" t="str">
        <f>IF(AND(M21="",N21=""),"",IF(AND(M21=0,N21=0),"",IF(M21=N21,2,IF(M21="F",0,IF(N21="F",3,IF(M21&gt;N21,3,IF(M21&lt;N21,1,"")))))))</f>
        <v/>
      </c>
      <c r="N20" s="230"/>
      <c r="O20" s="230" t="str">
        <f>IF(AND(O21="",P21=""),"",IF(AND(O21=0,P21=0),"",IF(O21=P21,2,IF(O21="F",0,IF(P21="F",3,IF(O21&gt;P21,3,IF(O21&lt;P21,1,"")))))))</f>
        <v/>
      </c>
      <c r="P20" s="230"/>
      <c r="Q20" s="230" t="str">
        <f>IF(AND(Q21="",R21=""),"",IF(AND(Q21=0,R21=0),"",IF(Q21=R21,2,IF(Q21="F",0,IF(R21="F",3,IF(Q21&gt;R21,3,IF(Q21&lt;R21,1,"")))))))</f>
        <v/>
      </c>
      <c r="R20" s="230"/>
      <c r="S20" s="230" t="str">
        <f>IF(AND(S21="",T21=""),"",IF(AND(S21=0,T21=0),"",IF(S21=T21,2,IF(S21="F",0,IF(T21="F",3,IF(S21&gt;T21,3,IF(S21&lt;T21,1,"")))))))</f>
        <v/>
      </c>
      <c r="T20" s="230"/>
      <c r="U20" s="230" t="str">
        <f>IF(AND(U21="",V21=""),"",IF(AND(U21=0,V21=0),"",IF(U21=V21,2,IF(U21="F",0,IF(V21="F",3,IF(U21&gt;V21,3,IF(U21&lt;V21,1,"")))))))</f>
        <v/>
      </c>
      <c r="V20" s="230"/>
      <c r="W20" s="230" t="str">
        <f>IF(AND(W21="",X21=""),"",IF(AND(W21=0,X21=0),"",IF(W21=X21,2,IF(W21="F",0,IF(X21="F",3,IF(W21&gt;X21,3,IF(W21&lt;X21,1,"")))))))</f>
        <v/>
      </c>
      <c r="X20" s="230"/>
      <c r="Y20" s="228" t="str">
        <f>IF(AND(Y21="",Z21=""),"",IF(AND(Y21=0,Z21=0),"",IF(Y21=Z21,2,IF(Y21="F",0,IF(Z21="F",3,IF(Y21&gt;Z21,3,IF(Y21&lt;Z21,1,"")))))))</f>
        <v/>
      </c>
      <c r="Z20" s="229"/>
      <c r="AA20" s="211"/>
      <c r="AB20" s="211"/>
      <c r="AC20" s="155" t="str">
        <f>IF(AND(AC21="",AD21=""),"",IF(AND(AC21=0,AD21=0),"",IF(AC21=AD21,2,IF(AC21="F",0,IF(AD21="F",3,IF(AC21&gt;AD21,3,IF(AC21&lt;AD21,1,"")))))))</f>
        <v/>
      </c>
      <c r="AD20" s="230"/>
      <c r="AE20" s="230" t="str">
        <f>IF(AND(AE21="",AF21=""),"",IF(AND(AE21=0,AF21=0),"",IF(AE21=AF21,2,IF(AE21="F",0,IF(AF21="F",3,IF(AE21&gt;AF21,3,IF(AE21&lt;AF21,1,"")))))))</f>
        <v/>
      </c>
      <c r="AF20" s="230"/>
      <c r="AG20" s="230" t="str">
        <f>IF(AND(AG21="",AH21=""),"",IF(AND(AG21=0,AH21=0),"",IF(AG21=AH21,2,IF(AG21="F",0,IF(AH21="F",3,IF(AG21&gt;AH21,3,IF(AG21&lt;AH21,1,"")))))))</f>
        <v/>
      </c>
      <c r="AH20" s="230"/>
      <c r="AI20" s="226">
        <f>COUNTIF(M20:AF20,"&lt;4")</f>
        <v>0</v>
      </c>
      <c r="AJ20" s="231">
        <f>COUNTIF(M20:AG20,"3")</f>
        <v>0</v>
      </c>
      <c r="AK20" s="231">
        <f>COUNTIF(M20:AG20,"2")</f>
        <v>0</v>
      </c>
      <c r="AL20" s="231">
        <f>COUNTIF(M20:AG20,"1")</f>
        <v>0</v>
      </c>
      <c r="AM20" s="231">
        <f>COUNTIF(M20:AG20,"0")</f>
        <v>0</v>
      </c>
      <c r="AN20" s="232" t="str">
        <f>IF(OR(L20="",BE21=0),"",SUM(AG20,AE20,AC20,AA20,Y20,W20,U20,S20,Q20,O20,M20))</f>
        <v/>
      </c>
      <c r="AO20" s="234">
        <f>SUM(AG21,AE21,AC21,AA21,Y21,W21,U21,S21,Q21,O21,M21)</f>
        <v>0</v>
      </c>
      <c r="AP20" s="234">
        <f>SUM(AH21,AF21,AD21,AB21,Z21,X21,V21,T21,R21,P21,N21)</f>
        <v>0</v>
      </c>
      <c r="AQ20" s="234">
        <f>AO20-AP20</f>
        <v>0</v>
      </c>
      <c r="AR20" s="226" t="str">
        <f>IF(OR(L20="",BE21=0),"",1+COUNTIF(AU21:BD21,"Less"))</f>
        <v/>
      </c>
      <c r="AS20" s="227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23" customHeight="1">
      <c r="A21" s="12"/>
      <c r="B21" s="38">
        <v>6</v>
      </c>
      <c r="C21" s="50" t="str">
        <f>C13</f>
        <v>North Harbour</v>
      </c>
      <c r="D21" s="60"/>
      <c r="E21" s="51" t="s">
        <v>2</v>
      </c>
      <c r="F21" s="52">
        <v>2</v>
      </c>
      <c r="G21" s="50" t="str">
        <f>G15</f>
        <v>Bay of Plenty</v>
      </c>
      <c r="H21" s="60"/>
      <c r="I21" s="51">
        <v>10</v>
      </c>
      <c r="J21" s="57">
        <v>1</v>
      </c>
      <c r="L21" s="164"/>
      <c r="M21" s="23">
        <f>H47</f>
        <v>0</v>
      </c>
      <c r="N21" s="23">
        <f>D47</f>
        <v>0</v>
      </c>
      <c r="O21" s="23">
        <f>H41</f>
        <v>0</v>
      </c>
      <c r="P21" s="23">
        <f>D41</f>
        <v>0</v>
      </c>
      <c r="Q21" s="23">
        <f>D8</f>
        <v>0</v>
      </c>
      <c r="R21" s="23">
        <f>H8</f>
        <v>0</v>
      </c>
      <c r="S21" s="23">
        <f>H35</f>
        <v>0</v>
      </c>
      <c r="T21" s="23">
        <f>D35</f>
        <v>0</v>
      </c>
      <c r="U21" s="23">
        <f>D63</f>
        <v>0</v>
      </c>
      <c r="V21" s="23">
        <f>H63</f>
        <v>0</v>
      </c>
      <c r="W21" s="23">
        <f>H29</f>
        <v>0</v>
      </c>
      <c r="X21" s="23">
        <f>D29</f>
        <v>0</v>
      </c>
      <c r="Y21" s="23">
        <f>D16</f>
        <v>0</v>
      </c>
      <c r="Z21" s="113">
        <f>H16</f>
        <v>0</v>
      </c>
      <c r="AA21" s="67"/>
      <c r="AB21" s="67"/>
      <c r="AC21" s="26">
        <f>IF(AB23="","",AB23)</f>
        <v>0</v>
      </c>
      <c r="AD21" s="99">
        <f>IF(AA23="","",AA23)</f>
        <v>0</v>
      </c>
      <c r="AE21" s="23">
        <f>IF(AB25="","",AB25)</f>
        <v>0</v>
      </c>
      <c r="AF21" s="23">
        <f>IF(AA25="","",AA25)</f>
        <v>0</v>
      </c>
      <c r="AG21" s="23" t="str">
        <f>IF(AB27="","",AB27)</f>
        <v/>
      </c>
      <c r="AH21" s="23" t="str">
        <f>IF(AA27="","",AA27)</f>
        <v/>
      </c>
      <c r="AI21" s="226"/>
      <c r="AJ21" s="231"/>
      <c r="AK21" s="231"/>
      <c r="AL21" s="231"/>
      <c r="AM21" s="231"/>
      <c r="AN21" s="232"/>
      <c r="AO21" s="234"/>
      <c r="AP21" s="234"/>
      <c r="AQ21" s="234"/>
      <c r="AR21" s="226"/>
      <c r="AS21" s="227"/>
      <c r="AU21" s="19" t="str">
        <f>IF(BE7=0,"",IF(AN20&lt;AN6,"Less","Greater"))</f>
        <v/>
      </c>
      <c r="AV21" s="19" t="str">
        <f>IF(BE9=0,"",IF(AN20&lt;AN8,"Less","Greater"))</f>
        <v/>
      </c>
      <c r="AW21" s="19" t="str">
        <f>IF(BE11=0,"",IF(AN20&lt;AN10,"Less","Greater"))</f>
        <v/>
      </c>
      <c r="AX21" s="19" t="str">
        <f>IF(BE13=0,"",IF(AN20&lt;AN12,"Less","Greater"))</f>
        <v/>
      </c>
      <c r="AY21" s="19" t="str">
        <f>IF(BE15=0,"",IF(AN20&lt;AN14,"Less","Greater"))</f>
        <v/>
      </c>
      <c r="AZ21" s="19" t="str">
        <f>IF(BE17=0,"",IF(AN20&lt;AN16,"Less","Greater"))</f>
        <v/>
      </c>
      <c r="BA21" s="19" t="str">
        <f>IF(BE19=0,"",IF(AN20&lt;AN18,"Less","Greater"))</f>
        <v/>
      </c>
      <c r="BB21" s="19" t="s">
        <v>23</v>
      </c>
      <c r="BC21" s="19" t="str">
        <f>IF(BE23=0,"",IF(AN20&lt;AN22,"Less","Greater"))</f>
        <v/>
      </c>
      <c r="BD21" s="19" t="str">
        <f>IF(BE25=0,"",IF(AN20&lt;AN24,"Less","Greater"))</f>
        <v/>
      </c>
      <c r="BE21" s="19">
        <f>COUNT(M20:AF20)</f>
        <v>0</v>
      </c>
    </row>
    <row r="22" spans="1:57" ht="23" customHeight="1">
      <c r="A22" s="14"/>
      <c r="B22" s="38">
        <v>9</v>
      </c>
      <c r="C22" s="50" t="str">
        <f>C14</f>
        <v>Counties Manukau</v>
      </c>
      <c r="D22" s="60"/>
      <c r="E22" s="51" t="s">
        <v>2</v>
      </c>
      <c r="F22" s="55">
        <v>7</v>
      </c>
      <c r="G22" s="50" t="str">
        <f>G16</f>
        <v>Whanganui</v>
      </c>
      <c r="H22" s="60"/>
      <c r="I22" s="51">
        <v>11</v>
      </c>
      <c r="J22" s="57">
        <v>1</v>
      </c>
      <c r="L22" s="164" t="str">
        <f>C6</f>
        <v>Counties Manukau</v>
      </c>
      <c r="M22" s="230" t="str">
        <f>IF(AND(M23="",N23=""),"",IF(AND(M23=0,N23=0),"",IF(M23=N23,2,IF(M23="F",0,IF(N23="F",3,IF(M23&gt;N23,3,IF(M23&lt;N23,1,"")))))))</f>
        <v/>
      </c>
      <c r="N22" s="230"/>
      <c r="O22" s="230" t="str">
        <f>IF(AND(O23="",P23=""),"",IF(AND(O23=0,P23=0),"",IF(O23=P23,2,IF(O23="F",0,IF(P23="F",3,IF(O23&gt;P23,3,IF(O23&lt;P23,1,"")))))))</f>
        <v/>
      </c>
      <c r="P22" s="230"/>
      <c r="Q22" s="230" t="str">
        <f>IF(AND(Q23="",R23=""),"",IF(AND(Q23=0,R23=0),"",IF(Q23=R23,2,IF(Q23="F",0,IF(R23="F",3,IF(Q23&gt;R23,3,IF(Q23&lt;R23,1,"")))))))</f>
        <v/>
      </c>
      <c r="R22" s="230"/>
      <c r="S22" s="230" t="str">
        <f>IF(AND(S23="",T23=""),"",IF(AND(S23=0,T23=0),"",IF(S23=T23,2,IF(S23="F",0,IF(T23="F",3,IF(S23&gt;T23,3,IF(S23&lt;T23,1,"")))))))</f>
        <v/>
      </c>
      <c r="T22" s="230"/>
      <c r="U22" s="230" t="str">
        <f>IF(AND(U23="",V23=""),"",IF(AND(U23=0,V23=0),"",IF(U23=V23,2,IF(U23="F",0,IF(V23="F",3,IF(U23&gt;V23,3,IF(U23&lt;V23,1,"")))))))</f>
        <v/>
      </c>
      <c r="V22" s="230"/>
      <c r="W22" s="230" t="str">
        <f>IF(AND(W23="",X23=""),"",IF(AND(W23=0,X23=0),"",IF(W23=X23,2,IF(W23="F",0,IF(X23="F",3,IF(W23&gt;X23,3,IF(W23&lt;X23,1,"")))))))</f>
        <v/>
      </c>
      <c r="X22" s="230"/>
      <c r="Y22" s="230" t="str">
        <f>IF(AND(Y23="",Z23=""),"",IF(AND(Y23=0,Z23=0),"",IF(Y23=Z23,2,IF(Y23="F",0,IF(Z23="F",3,IF(Y23&gt;Z23,3,IF(Y23&lt;Z23,1,"")))))))</f>
        <v/>
      </c>
      <c r="Z22" s="230"/>
      <c r="AA22" s="228" t="str">
        <f>IF(AND(AA23="",AB23=""),"",IF(AND(AA23=0,AB23=0),"",IF(AA23=AB23,2,IF(AA23="F",0,IF(AB23="F",3,IF(AA23&gt;AB23,3,IF(AA23&lt;AB23,1,"")))))))</f>
        <v/>
      </c>
      <c r="AB22" s="229"/>
      <c r="AC22" s="211"/>
      <c r="AD22" s="211"/>
      <c r="AE22" s="155" t="str">
        <f>IF(AND(AE23="",AF23=""),"",IF(AND(AE23=0,AF23=0),"",IF(AE23=AF23,2,IF(AE23="F",0,IF(AF23="F",3,IF(AE23&gt;AF23,3,IF(AE23&lt;AF23,1,"")))))))</f>
        <v/>
      </c>
      <c r="AF22" s="230"/>
      <c r="AG22" s="230" t="str">
        <f>IF(AND(AG23="",AH23=""),"",IF(AND(AG23=0,AH23=0),"",IF(AG23=AH23,2,IF(AG23="F",0,IF(AH23="F",3,IF(AG23&gt;AH23,3,IF(AG23&lt;AH23,1,"")))))))</f>
        <v/>
      </c>
      <c r="AH22" s="230"/>
      <c r="AI22" s="226">
        <f>COUNTIF(M22:AF22,"&lt;4")</f>
        <v>0</v>
      </c>
      <c r="AJ22" s="231">
        <f>COUNTIF(M22:AG22,"3")</f>
        <v>0</v>
      </c>
      <c r="AK22" s="231">
        <f>COUNTIF(M22:AG22,"2")</f>
        <v>0</v>
      </c>
      <c r="AL22" s="231">
        <f>COUNTIF(M22:AG22,"1")</f>
        <v>0</v>
      </c>
      <c r="AM22" s="231">
        <f>COUNTIF(M22:AG22,"0")</f>
        <v>0</v>
      </c>
      <c r="AN22" s="232" t="str">
        <f>IF(OR(L22="",BE23=0),"",SUM(AG22,AE22,AC22,AA22,Y22,W22,U22,S22,Q22,O22,M22))</f>
        <v/>
      </c>
      <c r="AO22" s="234">
        <f>SUM(AG23,AE23,AC23,AA23,Y23,W23,U23,S23,Q23,O23,M23)</f>
        <v>0</v>
      </c>
      <c r="AP22" s="234">
        <f>SUM(AH23,AF23,AD23,AB23,Z23,X23,V23,T23,R23,P23,N23)</f>
        <v>0</v>
      </c>
      <c r="AQ22" s="234">
        <f>AO22-AP22</f>
        <v>0</v>
      </c>
      <c r="AR22" s="226" t="str">
        <f>IF(OR(L22="",BE23=0),"",1+COUNTIF(AU23:BD23,"Less"))</f>
        <v/>
      </c>
      <c r="AS22" s="227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23" customHeight="1">
      <c r="A23" s="14"/>
      <c r="B23" s="38"/>
      <c r="C23" s="50" t="str">
        <f>C15</f>
        <v>Wellington</v>
      </c>
      <c r="D23" s="60"/>
      <c r="E23" s="51" t="s">
        <v>2</v>
      </c>
      <c r="F23" s="55">
        <v>8</v>
      </c>
      <c r="G23" s="50" t="str">
        <f>C16</f>
        <v>Manawatu</v>
      </c>
      <c r="H23" s="60"/>
      <c r="I23" s="51">
        <v>12</v>
      </c>
      <c r="J23" s="57">
        <v>1</v>
      </c>
      <c r="L23" s="164"/>
      <c r="M23" s="23">
        <f>H61</f>
        <v>0</v>
      </c>
      <c r="N23" s="23">
        <f>D61</f>
        <v>0</v>
      </c>
      <c r="O23" s="23">
        <f>H49</f>
        <v>0</v>
      </c>
      <c r="P23" s="23">
        <f>D49</f>
        <v>0</v>
      </c>
      <c r="Q23" s="23">
        <f>D14</f>
        <v>0</v>
      </c>
      <c r="R23" s="23">
        <f>H14</f>
        <v>0</v>
      </c>
      <c r="S23" s="23">
        <f>H43</f>
        <v>0</v>
      </c>
      <c r="T23" s="23">
        <f>D43</f>
        <v>0</v>
      </c>
      <c r="U23" s="23">
        <f>D6</f>
        <v>0</v>
      </c>
      <c r="V23" s="23">
        <f>H6</f>
        <v>0</v>
      </c>
      <c r="W23" s="23">
        <f>H37</f>
        <v>0</v>
      </c>
      <c r="X23" s="23">
        <f>D37</f>
        <v>0</v>
      </c>
      <c r="Y23" s="23">
        <f>D22</f>
        <v>0</v>
      </c>
      <c r="Z23" s="23">
        <f>H22</f>
        <v>0</v>
      </c>
      <c r="AA23" s="23">
        <f>H55</f>
        <v>0</v>
      </c>
      <c r="AB23" s="113">
        <f>D55</f>
        <v>0</v>
      </c>
      <c r="AC23" s="67"/>
      <c r="AD23" s="67"/>
      <c r="AE23" s="26">
        <f>IF(AD25="","",AD25)</f>
        <v>0</v>
      </c>
      <c r="AF23" s="99">
        <f>IF(AC25="","",AC25)</f>
        <v>0</v>
      </c>
      <c r="AG23" s="23" t="str">
        <f>IF(AD27="","",AD27)</f>
        <v/>
      </c>
      <c r="AH23" s="23" t="str">
        <f>IF(AC27="","",AC27)</f>
        <v/>
      </c>
      <c r="AI23" s="226"/>
      <c r="AJ23" s="231"/>
      <c r="AK23" s="231"/>
      <c r="AL23" s="231"/>
      <c r="AM23" s="231"/>
      <c r="AN23" s="232"/>
      <c r="AO23" s="234"/>
      <c r="AP23" s="234"/>
      <c r="AQ23" s="234"/>
      <c r="AR23" s="226"/>
      <c r="AS23" s="227"/>
      <c r="AU23" s="19" t="str">
        <f>IF(BE7=0,"",IF(AN22&lt;AN6,"Less","Greater"))</f>
        <v/>
      </c>
      <c r="AV23" s="19" t="str">
        <f>IF(BE9=0,"",IF(AN22&lt;AN8,"Less","Greater"))</f>
        <v/>
      </c>
      <c r="AW23" s="19" t="str">
        <f>IF(BE11=0,"",IF(AN22&lt;AN10,"Less","Greater"))</f>
        <v/>
      </c>
      <c r="AX23" s="19" t="str">
        <f>IF(BE13=0,"",IF(AN22&lt;AN12,"Less","Greater"))</f>
        <v/>
      </c>
      <c r="AY23" s="19" t="str">
        <f>IF(BE15=0,"",IF(AN22&lt;AN14,"Less","Greater"))</f>
        <v/>
      </c>
      <c r="AZ23" s="19" t="str">
        <f>IF(BE17=0,"",IF(AN22&lt;AN16,"Less","Greater"))</f>
        <v/>
      </c>
      <c r="BA23" s="19" t="str">
        <f>IF(BE19=0,"",IF(AN22&lt;AN18,"Less","Greater"))</f>
        <v/>
      </c>
      <c r="BB23" s="19" t="str">
        <f>IF(BE21=0,"",IF(AN22&lt;AN20,"Less","Greater"))</f>
        <v/>
      </c>
      <c r="BC23" s="19" t="s">
        <v>23</v>
      </c>
      <c r="BD23" s="19" t="str">
        <f>IF(BE25=0,"",IF(AN22&lt;AN24,"Less","Greater"))</f>
        <v/>
      </c>
      <c r="BE23" s="19">
        <f>COUNT(M22:AF22)</f>
        <v>0</v>
      </c>
    </row>
    <row r="24" spans="1:57">
      <c r="A24" s="14"/>
      <c r="B24" s="38"/>
      <c r="C24" s="50"/>
      <c r="D24" s="61"/>
      <c r="E24" s="51"/>
      <c r="F24" s="55"/>
      <c r="G24" s="50"/>
      <c r="H24" s="61"/>
      <c r="I24" s="51"/>
      <c r="J24" s="57"/>
      <c r="L24" s="164" t="str">
        <f>C7</f>
        <v>Wellington</v>
      </c>
      <c r="M24" s="230" t="str">
        <f>IF(AND(M25="",N25=""),"",IF(AND(M25=0,N25=0),"",IF(M25=N25,2,IF(M25="F",0,IF(N25="F",3,IF(M25&gt;N25,3,IF(M25&lt;N25,1,"")))))))</f>
        <v/>
      </c>
      <c r="N24" s="230"/>
      <c r="O24" s="230" t="str">
        <f>IF(AND(O25="",P25=""),"",IF(AND(O25=0,P25=0),"",IF(O25=P25,2,IF(O25="F",0,IF(P25="F",3,IF(O25&gt;P25,3,IF(O25&lt;P25,1,"")))))))</f>
        <v/>
      </c>
      <c r="P24" s="230"/>
      <c r="Q24" s="230" t="str">
        <f>IF(AND(Q25="",R25=""),"",IF(AND(Q25=0,R25=0),"",IF(Q25=R25,2,IF(Q25="F",0,IF(R25="F",3,IF(Q25&gt;R25,3,IF(Q25&lt;R25,1,"")))))))</f>
        <v/>
      </c>
      <c r="R24" s="230"/>
      <c r="S24" s="230" t="str">
        <f>IF(AND(S25="",T25=""),"",IF(AND(S25=0,T25=0),"",IF(S25=T25,2,IF(S25="F",0,IF(T25="F",3,IF(S25&gt;T25,3,IF(S25&lt;T25,1,"")))))))</f>
        <v/>
      </c>
      <c r="T24" s="230"/>
      <c r="U24" s="230" t="str">
        <f>IF(AND(U25="",V25=""),"",IF(AND(U25=0,V25=0),"",IF(U25=V25,2,IF(U25="F",0,IF(V25="F",3,IF(U25&gt;V25,3,IF(U25&lt;V25,1,"")))))))</f>
        <v/>
      </c>
      <c r="V24" s="230"/>
      <c r="W24" s="230" t="str">
        <f>IF(AND(W25="",X25=""),"",IF(AND(W25=0,X25=0),"",IF(W25=X25,2,IF(W25="F",0,IF(X25="F",3,IF(W25&gt;X25,3,IF(W25&lt;X25,1,"")))))))</f>
        <v/>
      </c>
      <c r="X24" s="230"/>
      <c r="Y24" s="230" t="str">
        <f>IF(AND(Y25="",Z25=""),"",IF(AND(Y25=0,Z25=0),"",IF(Y25=Z25,2,IF(Y25="F",0,IF(Z25="F",3,IF(Y25&gt;Z25,3,IF(Y25&lt;Z25,1,"")))))))</f>
        <v/>
      </c>
      <c r="Z24" s="230"/>
      <c r="AA24" s="230" t="str">
        <f>IF(AND(AA25="",AB25=""),"",IF(AND(AA25=0,AB25=0),"",IF(AA25=AB25,2,IF(AA25="F",0,IF(AB25="F",3,IF(AA25&gt;AB25,3,IF(AA25&lt;AB25,1,"")))))))</f>
        <v/>
      </c>
      <c r="AB24" s="230"/>
      <c r="AC24" s="228" t="str">
        <f>IF(AND(AC25="",AD25=""),"",IF(AND(AC25=0,AD25=0),"",IF(AC25=AD25,2,IF(AC25="F",0,IF(AD25="F",3,IF(AC25&gt;AD25,3,IF(AC25&lt;AD25,1,"")))))))</f>
        <v/>
      </c>
      <c r="AD24" s="229"/>
      <c r="AE24" s="211"/>
      <c r="AF24" s="211"/>
      <c r="AG24" s="155" t="str">
        <f>IF(AND(AG25="",AH25=""),"",IF(AND(AG25=0,AH25=0),"",IF(AG25=AH25,2,IF(AG25="F",0,IF(AH25="F",3,IF(AG25&gt;AH25,3,IF(AG25&lt;AH25,1,"")))))))</f>
        <v/>
      </c>
      <c r="AH24" s="230"/>
      <c r="AI24" s="226">
        <f>COUNTIF(M24:AF24,"&lt;4")</f>
        <v>0</v>
      </c>
      <c r="AJ24" s="231">
        <f>COUNTIF(M24:AG24,"3")</f>
        <v>0</v>
      </c>
      <c r="AK24" s="231">
        <f>COUNTIF(M24:AG24,"2")</f>
        <v>0</v>
      </c>
      <c r="AL24" s="231">
        <f>COUNTIF(M24:AG24,"1")</f>
        <v>0</v>
      </c>
      <c r="AM24" s="231">
        <f>COUNTIF(M24:AG24,"0")</f>
        <v>0</v>
      </c>
      <c r="AN24" s="232" t="str">
        <f>IF(OR(L24="",BE25=0),"",SUM(AG24,AE24,AC24,AA24,Y24,W24,U24,S24,Q24,O24,M24))</f>
        <v/>
      </c>
      <c r="AO24" s="234">
        <f>SUM(AG25,AE25,AC25,AA25,Y25,W25,U25,S25,Q25,O25,M25)</f>
        <v>0</v>
      </c>
      <c r="AP24" s="234">
        <f>SUM(AH25,AF25,AD25,AB25,Z25,X25,V25,T25,R25,P25,N25)</f>
        <v>0</v>
      </c>
      <c r="AQ24" s="234">
        <f>AO24-AP24</f>
        <v>0</v>
      </c>
      <c r="AR24" s="226" t="str">
        <f>IF(OR(L24="",BE25=0),"",1+COUNTIF(AU25:BD25,"Less"))</f>
        <v/>
      </c>
      <c r="AS24" s="227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9" thickBot="1">
      <c r="B25" s="38"/>
      <c r="C25" s="143"/>
      <c r="D25" s="143"/>
      <c r="E25" s="143"/>
      <c r="F25" s="143"/>
      <c r="G25" s="143"/>
      <c r="H25" s="10"/>
      <c r="L25" s="165"/>
      <c r="M25" s="30">
        <f>H54</f>
        <v>0</v>
      </c>
      <c r="N25" s="30">
        <f>D54</f>
        <v>0</v>
      </c>
      <c r="O25" s="30">
        <f>D15</f>
        <v>0</v>
      </c>
      <c r="P25" s="30">
        <f>H15</f>
        <v>0</v>
      </c>
      <c r="Q25" s="30">
        <f>H42</f>
        <v>0</v>
      </c>
      <c r="R25" s="30">
        <f>D42</f>
        <v>0</v>
      </c>
      <c r="S25" s="30">
        <f>D7</f>
        <v>0</v>
      </c>
      <c r="T25" s="30">
        <f>H7</f>
        <v>0</v>
      </c>
      <c r="U25" s="30">
        <f>H36</f>
        <v>0</v>
      </c>
      <c r="V25" s="30">
        <f>D36</f>
        <v>0</v>
      </c>
      <c r="W25" s="30">
        <f>D62</f>
        <v>0</v>
      </c>
      <c r="X25" s="30">
        <f>H62</f>
        <v>0</v>
      </c>
      <c r="Y25" s="30">
        <f>H48</f>
        <v>0</v>
      </c>
      <c r="Z25" s="30">
        <f>D48</f>
        <v>0</v>
      </c>
      <c r="AA25" s="30">
        <f>D23</f>
        <v>0</v>
      </c>
      <c r="AB25" s="30">
        <f>H23</f>
        <v>0</v>
      </c>
      <c r="AC25" s="30">
        <f>H30</f>
        <v>0</v>
      </c>
      <c r="AD25" s="114">
        <f>D30</f>
        <v>0</v>
      </c>
      <c r="AE25" s="115"/>
      <c r="AF25" s="115"/>
      <c r="AG25" s="33" t="str">
        <f>IF(AF27="","",AF27)</f>
        <v/>
      </c>
      <c r="AH25" s="30" t="str">
        <f>IF(AE27="","",AE27)</f>
        <v/>
      </c>
      <c r="AI25" s="236"/>
      <c r="AJ25" s="238"/>
      <c r="AK25" s="238"/>
      <c r="AL25" s="238"/>
      <c r="AM25" s="238"/>
      <c r="AN25" s="239"/>
      <c r="AO25" s="235"/>
      <c r="AP25" s="235"/>
      <c r="AQ25" s="235"/>
      <c r="AR25" s="236"/>
      <c r="AS25" s="237"/>
      <c r="AU25" s="19" t="str">
        <f>IF(BE7=0,"",IF(AN24&lt;AN6,"Less","Greater"))</f>
        <v/>
      </c>
      <c r="AV25" s="19" t="str">
        <f>IF(BE9=0,"",IF(AN24&lt;AN8,"Less","Greater"))</f>
        <v/>
      </c>
      <c r="AW25" s="19" t="str">
        <f>IF(BE11=0,"",IF(AN24&lt;AN10,"Less","Greater"))</f>
        <v/>
      </c>
      <c r="AX25" s="19" t="str">
        <f>IF(BE13=0,"",IF(AN24&lt;AN12,"Less","Greater"))</f>
        <v/>
      </c>
      <c r="AY25" s="19" t="str">
        <f>IF(BE15=0,"",IF(AN24&lt;AN14,"Less","Greater"))</f>
        <v/>
      </c>
      <c r="AZ25" s="19" t="str">
        <f>IF(BE17=0,"",IF(AN24&lt;AN16,"Less","Greater"))</f>
        <v/>
      </c>
      <c r="BA25" s="19" t="str">
        <f>IF(BE19=0,"",IF(AN24&lt;AN18,"Less","Greater"))</f>
        <v/>
      </c>
      <c r="BB25" s="19" t="str">
        <f>IF(BE21=0,"",IF(AN24&lt;AN20,"Less","Greater"))</f>
        <v/>
      </c>
      <c r="BC25" s="19" t="str">
        <f>IF(BE23=0,"",IF(AN24&lt;AN22,"Less","Greater"))</f>
        <v/>
      </c>
      <c r="BD25" s="19" t="s">
        <v>23</v>
      </c>
      <c r="BE25" s="19">
        <f>COUNT(M24:AF24)</f>
        <v>0</v>
      </c>
    </row>
    <row r="26" spans="1:57">
      <c r="A26" s="12" t="s">
        <v>6</v>
      </c>
      <c r="B26" s="38">
        <v>1</v>
      </c>
      <c r="C26" s="50" t="str">
        <f>C19</f>
        <v>Auckland</v>
      </c>
      <c r="D26" s="60"/>
      <c r="E26" s="51" t="s">
        <v>2</v>
      </c>
      <c r="F26" s="55">
        <v>3</v>
      </c>
      <c r="G26" s="50" t="str">
        <f>G20</f>
        <v>Kapiti Horowhenua</v>
      </c>
      <c r="H26" s="60"/>
      <c r="I26" s="51">
        <v>1</v>
      </c>
      <c r="J26" s="57">
        <v>3</v>
      </c>
      <c r="L26" s="206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11"/>
      <c r="AH26" s="211"/>
      <c r="AI26" s="208"/>
      <c r="AJ26" s="209"/>
      <c r="AK26" s="209"/>
      <c r="AL26" s="209"/>
      <c r="AM26" s="209"/>
      <c r="AN26" s="212"/>
      <c r="AO26" s="213"/>
      <c r="AP26" s="213"/>
      <c r="AQ26" s="210"/>
      <c r="AR26" s="208"/>
      <c r="AS26" s="208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>
      <c r="A27" s="14"/>
      <c r="B27" s="38">
        <v>4</v>
      </c>
      <c r="C27" s="50" t="str">
        <f>G19</f>
        <v>Otago</v>
      </c>
      <c r="D27" s="60"/>
      <c r="E27" s="51" t="s">
        <v>2</v>
      </c>
      <c r="F27" s="55">
        <v>2</v>
      </c>
      <c r="G27" s="50" t="str">
        <f>G21</f>
        <v>Bay of Plenty</v>
      </c>
      <c r="H27" s="60"/>
      <c r="I27" s="51">
        <v>2</v>
      </c>
      <c r="J27" s="57">
        <v>3</v>
      </c>
      <c r="L27" s="20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  <c r="AH27" s="67"/>
      <c r="AI27" s="208"/>
      <c r="AJ27" s="209"/>
      <c r="AK27" s="209"/>
      <c r="AL27" s="209"/>
      <c r="AM27" s="209"/>
      <c r="AN27" s="212"/>
      <c r="AO27" s="213"/>
      <c r="AP27" s="213"/>
      <c r="AQ27" s="210"/>
      <c r="AR27" s="208"/>
      <c r="AS27" s="208"/>
      <c r="AU27" s="19" t="str">
        <f>IF(BE9=0,"",IF(AN26&lt;AN8,"Less","Greater"))</f>
        <v/>
      </c>
      <c r="AV27" s="19" t="str">
        <f>IF(BE11=0,"",IF(AN26&lt;AN10,"Less","Greater"))</f>
        <v/>
      </c>
      <c r="AW27" s="19" t="str">
        <f>IF(BE13=0,"",IF(AN26&lt;AN12,"Less","Greater"))</f>
        <v/>
      </c>
      <c r="AX27" s="19" t="str">
        <f>IF(BE15=0,"",IF(AN26&lt;AN14,"Less","Greater"))</f>
        <v/>
      </c>
      <c r="AY27" s="19" t="str">
        <f>IF(BE17=0,"",IF(AN26&lt;AN16,"Less","Greater"))</f>
        <v/>
      </c>
      <c r="AZ27" s="19" t="str">
        <f>IF(BE19=0,"",IF(AN26&lt;AN18,"Less","Greater"))</f>
        <v/>
      </c>
      <c r="BA27" s="19" t="str">
        <f>IF(BE21=0,"",IF(AN26&lt;AN20,"Less","Greater"))</f>
        <v/>
      </c>
      <c r="BB27" s="19" t="str">
        <f>IF(BE23=0,"",IF(AN26&lt;AN22,"Less","Greater"))</f>
        <v/>
      </c>
      <c r="BC27" s="19" t="str">
        <f>IF(BE25=0,"",IF(AN26&lt;AN24,"Less","Greater"))</f>
        <v/>
      </c>
      <c r="BD27" s="19" t="s">
        <v>23</v>
      </c>
      <c r="BE27" s="19">
        <f>COUNT(M26:AF26)</f>
        <v>0</v>
      </c>
    </row>
    <row r="28" spans="1:57">
      <c r="B28" s="38">
        <v>5</v>
      </c>
      <c r="C28" s="50" t="str">
        <f>C20</f>
        <v>Bye</v>
      </c>
      <c r="D28" s="60"/>
      <c r="E28" s="51" t="s">
        <v>2</v>
      </c>
      <c r="F28" s="55">
        <v>7</v>
      </c>
      <c r="G28" s="50" t="str">
        <f>G22</f>
        <v>Whanganui</v>
      </c>
      <c r="H28" s="60"/>
      <c r="I28" s="51"/>
      <c r="J28" s="57"/>
      <c r="AO28" s="24"/>
      <c r="AP28" s="24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>
      <c r="A29" s="14"/>
      <c r="B29" s="38">
        <v>6</v>
      </c>
      <c r="C29" s="50" t="str">
        <f>C21</f>
        <v>North Harbour</v>
      </c>
      <c r="D29" s="60"/>
      <c r="E29" s="51" t="s">
        <v>2</v>
      </c>
      <c r="F29" s="55">
        <v>8</v>
      </c>
      <c r="G29" s="50" t="str">
        <f>G23</f>
        <v>Manawatu</v>
      </c>
      <c r="H29" s="60"/>
      <c r="I29" s="51">
        <v>3</v>
      </c>
      <c r="J29" s="57">
        <v>3</v>
      </c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>
      <c r="A30" s="14"/>
      <c r="B30" s="38">
        <v>9</v>
      </c>
      <c r="C30" s="50" t="str">
        <f>C22</f>
        <v>Counties Manukau</v>
      </c>
      <c r="D30" s="60"/>
      <c r="E30" s="51" t="s">
        <v>2</v>
      </c>
      <c r="F30" s="55"/>
      <c r="G30" s="50" t="str">
        <f>C23</f>
        <v>Wellington</v>
      </c>
      <c r="H30" s="60"/>
      <c r="I30" s="51">
        <v>4</v>
      </c>
      <c r="J30" s="57">
        <v>3</v>
      </c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>
      <c r="A31" s="14"/>
      <c r="B31" s="38"/>
      <c r="C31" s="50"/>
      <c r="D31" s="61"/>
      <c r="E31" s="51"/>
      <c r="F31" s="55"/>
      <c r="G31" s="50"/>
      <c r="H31" s="61"/>
      <c r="I31" s="51"/>
      <c r="J31" s="57"/>
    </row>
    <row r="32" spans="1:57">
      <c r="B32" s="38"/>
      <c r="C32" s="143" t="s">
        <v>55</v>
      </c>
      <c r="D32" s="143"/>
      <c r="E32" s="143"/>
      <c r="F32" s="143"/>
      <c r="G32" s="143"/>
      <c r="H32" s="10"/>
    </row>
    <row r="33" spans="1:10">
      <c r="A33" s="12" t="s">
        <v>7</v>
      </c>
      <c r="B33" s="38">
        <v>1</v>
      </c>
      <c r="C33" s="50" t="str">
        <f>C26</f>
        <v>Auckland</v>
      </c>
      <c r="D33" s="60"/>
      <c r="E33" s="51" t="s">
        <v>2</v>
      </c>
      <c r="F33" s="55">
        <v>2</v>
      </c>
      <c r="G33" s="50" t="str">
        <f>G27</f>
        <v>Bay of Plenty</v>
      </c>
      <c r="H33" s="60"/>
      <c r="I33" s="51">
        <v>1</v>
      </c>
      <c r="J33" s="57">
        <v>9</v>
      </c>
    </row>
    <row r="34" spans="1:10">
      <c r="A34" s="124" t="s">
        <v>67</v>
      </c>
      <c r="B34" s="38">
        <v>3</v>
      </c>
      <c r="C34" s="132" t="str">
        <f>G26</f>
        <v>Kapiti Horowhenua</v>
      </c>
      <c r="D34" s="133"/>
      <c r="E34" s="134" t="s">
        <v>2</v>
      </c>
      <c r="F34" s="135">
        <v>7</v>
      </c>
      <c r="G34" s="132" t="str">
        <f>G28</f>
        <v>Whanganui</v>
      </c>
      <c r="H34" s="133"/>
      <c r="I34" s="134">
        <v>9</v>
      </c>
      <c r="J34" s="138" t="s">
        <v>76</v>
      </c>
    </row>
    <row r="35" spans="1:10">
      <c r="A35" s="14"/>
      <c r="B35" s="38">
        <v>4</v>
      </c>
      <c r="C35" s="50" t="str">
        <f>C27</f>
        <v>Otago</v>
      </c>
      <c r="D35" s="60"/>
      <c r="E35" s="51" t="s">
        <v>2</v>
      </c>
      <c r="F35" s="55">
        <v>8</v>
      </c>
      <c r="G35" s="50" t="str">
        <f>G29</f>
        <v>Manawatu</v>
      </c>
      <c r="H35" s="60"/>
      <c r="I35" s="51">
        <v>2</v>
      </c>
      <c r="J35" s="57">
        <v>9</v>
      </c>
    </row>
    <row r="36" spans="1:10">
      <c r="A36" s="14"/>
      <c r="B36" s="38">
        <v>5</v>
      </c>
      <c r="C36" s="50" t="str">
        <f>C28</f>
        <v>Bye</v>
      </c>
      <c r="D36" s="60"/>
      <c r="E36" s="51" t="s">
        <v>2</v>
      </c>
      <c r="F36" s="55"/>
      <c r="G36" s="50" t="str">
        <f>G30</f>
        <v>Wellington</v>
      </c>
      <c r="H36" s="60"/>
      <c r="I36" s="51"/>
      <c r="J36" s="57"/>
    </row>
    <row r="37" spans="1:10">
      <c r="A37" s="14"/>
      <c r="B37" s="38">
        <v>6</v>
      </c>
      <c r="C37" s="50" t="str">
        <f>C29</f>
        <v>North Harbour</v>
      </c>
      <c r="D37" s="60"/>
      <c r="E37" s="51" t="s">
        <v>2</v>
      </c>
      <c r="F37" s="55">
        <v>9</v>
      </c>
      <c r="G37" s="50" t="str">
        <f>C30</f>
        <v>Counties Manukau</v>
      </c>
      <c r="H37" s="60"/>
      <c r="I37" s="51">
        <v>3</v>
      </c>
      <c r="J37" s="57">
        <v>9</v>
      </c>
    </row>
    <row r="38" spans="1:10">
      <c r="A38" s="14"/>
      <c r="B38" s="38"/>
      <c r="C38" s="50"/>
      <c r="D38" s="61"/>
      <c r="E38" s="51"/>
      <c r="F38" s="55"/>
      <c r="G38" s="50"/>
      <c r="H38" s="61"/>
      <c r="I38" s="51"/>
      <c r="J38" s="57"/>
    </row>
    <row r="39" spans="1:10">
      <c r="B39" s="38"/>
      <c r="H39" s="10"/>
    </row>
    <row r="40" spans="1:10">
      <c r="A40" s="12" t="s">
        <v>8</v>
      </c>
      <c r="B40" s="38">
        <v>1</v>
      </c>
      <c r="C40" s="50" t="str">
        <f>C33</f>
        <v>Auckland</v>
      </c>
      <c r="D40" s="60"/>
      <c r="E40" s="51" t="s">
        <v>2</v>
      </c>
      <c r="F40" s="55">
        <v>7</v>
      </c>
      <c r="G40" s="50" t="str">
        <f>G34</f>
        <v>Whanganui</v>
      </c>
      <c r="H40" s="60"/>
      <c r="I40" s="51">
        <v>5</v>
      </c>
      <c r="J40" s="57">
        <v>11</v>
      </c>
    </row>
    <row r="41" spans="1:10">
      <c r="A41" s="14"/>
      <c r="B41" s="38">
        <v>2</v>
      </c>
      <c r="C41" s="50" t="str">
        <f>G33</f>
        <v>Bay of Plenty</v>
      </c>
      <c r="D41" s="60"/>
      <c r="E41" s="51" t="s">
        <v>2</v>
      </c>
      <c r="F41" s="55">
        <v>8</v>
      </c>
      <c r="G41" s="50" t="str">
        <f>G35</f>
        <v>Manawatu</v>
      </c>
      <c r="H41" s="60"/>
      <c r="I41" s="51">
        <v>6</v>
      </c>
      <c r="J41" s="57">
        <v>11</v>
      </c>
    </row>
    <row r="42" spans="1:10">
      <c r="A42" s="14"/>
      <c r="B42" s="38">
        <v>3</v>
      </c>
      <c r="C42" s="50" t="str">
        <f>C34</f>
        <v>Kapiti Horowhenua</v>
      </c>
      <c r="D42" s="60"/>
      <c r="E42" s="51" t="s">
        <v>2</v>
      </c>
      <c r="F42" s="55"/>
      <c r="G42" s="50" t="str">
        <f>G36</f>
        <v>Wellington</v>
      </c>
      <c r="H42" s="60"/>
      <c r="I42" s="51">
        <v>7</v>
      </c>
      <c r="J42" s="57">
        <v>11</v>
      </c>
    </row>
    <row r="43" spans="1:10">
      <c r="A43" s="14"/>
      <c r="B43" s="38">
        <v>4</v>
      </c>
      <c r="C43" s="50" t="str">
        <f>C35</f>
        <v>Otago</v>
      </c>
      <c r="D43" s="60"/>
      <c r="E43" s="51" t="s">
        <v>2</v>
      </c>
      <c r="F43" s="55">
        <v>9</v>
      </c>
      <c r="G43" s="50" t="str">
        <f>G37</f>
        <v>Counties Manukau</v>
      </c>
      <c r="H43" s="60"/>
      <c r="I43" s="51">
        <v>8</v>
      </c>
      <c r="J43" s="57">
        <v>11</v>
      </c>
    </row>
    <row r="44" spans="1:10">
      <c r="A44" s="14"/>
      <c r="B44" s="38">
        <v>5</v>
      </c>
      <c r="C44" s="50" t="str">
        <f>C36</f>
        <v>Bye</v>
      </c>
      <c r="D44" s="60"/>
      <c r="E44" s="51" t="s">
        <v>2</v>
      </c>
      <c r="F44" s="55">
        <v>6</v>
      </c>
      <c r="G44" s="50" t="str">
        <f>C37</f>
        <v>North Harbour</v>
      </c>
      <c r="H44" s="60"/>
      <c r="I44" s="51"/>
      <c r="J44" s="57"/>
    </row>
    <row r="45" spans="1:10">
      <c r="A45" s="14"/>
      <c r="B45" s="38"/>
      <c r="C45" s="50"/>
      <c r="D45" s="61"/>
      <c r="E45" s="51"/>
      <c r="F45" s="55"/>
      <c r="G45" s="50"/>
      <c r="H45" s="61"/>
      <c r="I45" s="51"/>
      <c r="J45" s="57"/>
    </row>
    <row r="46" spans="1:10">
      <c r="B46" s="38"/>
      <c r="C46" s="143"/>
      <c r="D46" s="143"/>
      <c r="E46" s="143"/>
      <c r="F46" s="143"/>
      <c r="G46" s="143"/>
      <c r="H46" s="10"/>
    </row>
    <row r="47" spans="1:10">
      <c r="A47" s="18" t="s">
        <v>9</v>
      </c>
      <c r="B47" s="38">
        <v>1</v>
      </c>
      <c r="C47" s="50" t="str">
        <f>C40</f>
        <v>Auckland</v>
      </c>
      <c r="D47" s="60"/>
      <c r="E47" s="51" t="s">
        <v>2</v>
      </c>
      <c r="F47" s="55">
        <v>8</v>
      </c>
      <c r="G47" s="50" t="str">
        <f>G41</f>
        <v>Manawatu</v>
      </c>
      <c r="H47" s="60"/>
      <c r="I47" s="51">
        <v>9</v>
      </c>
      <c r="J47" s="57">
        <v>1</v>
      </c>
    </row>
    <row r="48" spans="1:10">
      <c r="A48" s="14"/>
      <c r="B48" s="38">
        <v>7</v>
      </c>
      <c r="C48" s="50" t="str">
        <f>G40</f>
        <v>Whanganui</v>
      </c>
      <c r="D48" s="60"/>
      <c r="E48" s="51" t="s">
        <v>2</v>
      </c>
      <c r="F48" s="55"/>
      <c r="G48" s="50" t="str">
        <f>G42</f>
        <v>Wellington</v>
      </c>
      <c r="H48" s="60"/>
      <c r="I48" s="51">
        <v>10</v>
      </c>
      <c r="J48" s="57">
        <v>1</v>
      </c>
    </row>
    <row r="49" spans="1:11">
      <c r="A49" s="14"/>
      <c r="B49" s="38">
        <v>2</v>
      </c>
      <c r="C49" s="50" t="str">
        <f>C41</f>
        <v>Bay of Plenty</v>
      </c>
      <c r="D49" s="60"/>
      <c r="E49" s="51" t="s">
        <v>2</v>
      </c>
      <c r="F49" s="55">
        <v>9</v>
      </c>
      <c r="G49" s="50" t="str">
        <f>G43</f>
        <v>Counties Manukau</v>
      </c>
      <c r="H49" s="60"/>
      <c r="I49" s="51">
        <v>11</v>
      </c>
      <c r="J49" s="57">
        <v>1</v>
      </c>
    </row>
    <row r="50" spans="1:11">
      <c r="A50" s="14"/>
      <c r="B50" s="38">
        <v>3</v>
      </c>
      <c r="C50" s="50" t="str">
        <f>C42</f>
        <v>Kapiti Horowhenua</v>
      </c>
      <c r="D50" s="60"/>
      <c r="E50" s="51" t="s">
        <v>2</v>
      </c>
      <c r="F50" s="55">
        <v>6</v>
      </c>
      <c r="G50" s="50" t="str">
        <f>G44</f>
        <v>North Harbour</v>
      </c>
      <c r="H50" s="60"/>
      <c r="I50" s="51">
        <v>12</v>
      </c>
      <c r="J50" s="57">
        <v>1</v>
      </c>
    </row>
    <row r="51" spans="1:11">
      <c r="A51" s="14"/>
      <c r="B51" s="38">
        <v>4</v>
      </c>
      <c r="C51" s="50" t="str">
        <f>C43</f>
        <v>Otago</v>
      </c>
      <c r="D51" s="60"/>
      <c r="E51" s="51" t="s">
        <v>2</v>
      </c>
      <c r="F51" s="55">
        <v>5</v>
      </c>
      <c r="G51" s="50" t="str">
        <f>C44</f>
        <v>Bye</v>
      </c>
      <c r="H51" s="60"/>
      <c r="I51" s="51"/>
      <c r="J51" s="57"/>
    </row>
    <row r="52" spans="1:11">
      <c r="A52" s="14"/>
      <c r="B52" s="38"/>
      <c r="C52" s="50"/>
      <c r="D52" s="61"/>
      <c r="E52" s="51"/>
      <c r="F52" s="55"/>
      <c r="G52" s="50"/>
      <c r="H52" s="96"/>
      <c r="I52" s="80"/>
      <c r="J52" s="80"/>
    </row>
    <row r="53" spans="1:11">
      <c r="B53" s="38"/>
      <c r="C53" s="143"/>
      <c r="D53" s="143"/>
      <c r="E53" s="143"/>
      <c r="F53" s="143"/>
      <c r="G53" s="143"/>
      <c r="H53" s="97"/>
    </row>
    <row r="54" spans="1:11">
      <c r="A54" s="18" t="s">
        <v>10</v>
      </c>
      <c r="B54" s="38">
        <v>1</v>
      </c>
      <c r="C54" s="50" t="str">
        <f>C47</f>
        <v>Auckland</v>
      </c>
      <c r="D54" s="60"/>
      <c r="E54" s="51" t="s">
        <v>2</v>
      </c>
      <c r="F54" s="55"/>
      <c r="G54" s="50" t="str">
        <f>G48</f>
        <v>Wellington</v>
      </c>
      <c r="H54" s="65"/>
      <c r="I54" s="80">
        <v>1</v>
      </c>
      <c r="J54" s="80" t="s">
        <v>77</v>
      </c>
    </row>
    <row r="55" spans="1:11">
      <c r="A55" s="14"/>
      <c r="B55" s="38">
        <v>8</v>
      </c>
      <c r="C55" s="50" t="str">
        <f>G47</f>
        <v>Manawatu</v>
      </c>
      <c r="D55" s="60"/>
      <c r="E55" s="51" t="s">
        <v>2</v>
      </c>
      <c r="F55" s="55">
        <v>9</v>
      </c>
      <c r="G55" s="50" t="str">
        <f>G49</f>
        <v>Counties Manukau</v>
      </c>
      <c r="H55" s="65"/>
      <c r="I55" s="80">
        <v>2</v>
      </c>
      <c r="J55" s="80" t="s">
        <v>77</v>
      </c>
    </row>
    <row r="56" spans="1:11">
      <c r="A56" s="14"/>
      <c r="B56" s="38">
        <v>7</v>
      </c>
      <c r="C56" s="50" t="str">
        <f>C48</f>
        <v>Whanganui</v>
      </c>
      <c r="D56" s="60"/>
      <c r="E56" s="51" t="s">
        <v>2</v>
      </c>
      <c r="F56" s="55">
        <v>6</v>
      </c>
      <c r="G56" s="50" t="str">
        <f>G50</f>
        <v>North Harbour</v>
      </c>
      <c r="H56" s="65"/>
      <c r="I56" s="80">
        <v>3</v>
      </c>
      <c r="J56" s="80" t="s">
        <v>77</v>
      </c>
    </row>
    <row r="57" spans="1:11">
      <c r="A57" s="14"/>
      <c r="B57" s="38">
        <v>2</v>
      </c>
      <c r="C57" s="50" t="str">
        <f>C49</f>
        <v>Bay of Plenty</v>
      </c>
      <c r="D57" s="60"/>
      <c r="E57" s="51" t="s">
        <v>2</v>
      </c>
      <c r="F57" s="55">
        <v>5</v>
      </c>
      <c r="G57" s="50" t="str">
        <f>G51</f>
        <v>Bye</v>
      </c>
      <c r="H57" s="65"/>
      <c r="I57" s="80"/>
      <c r="J57" s="80"/>
    </row>
    <row r="58" spans="1:11">
      <c r="A58" s="14"/>
      <c r="B58" s="38">
        <v>3</v>
      </c>
      <c r="C58" s="50" t="str">
        <f>C50</f>
        <v>Kapiti Horowhenua</v>
      </c>
      <c r="D58" s="60"/>
      <c r="E58" s="51" t="s">
        <v>2</v>
      </c>
      <c r="F58" s="55">
        <v>4</v>
      </c>
      <c r="G58" s="50" t="str">
        <f>C51</f>
        <v>Otago</v>
      </c>
      <c r="H58" s="65"/>
      <c r="I58" s="80">
        <v>4</v>
      </c>
      <c r="J58" s="80" t="s">
        <v>77</v>
      </c>
    </row>
    <row r="59" spans="1:11">
      <c r="A59" s="14"/>
      <c r="B59" s="38"/>
      <c r="C59" s="50"/>
      <c r="D59" s="77"/>
      <c r="E59" s="51"/>
      <c r="F59" s="55"/>
      <c r="G59" s="50"/>
      <c r="H59" s="63"/>
      <c r="I59" s="80"/>
      <c r="J59" s="80"/>
    </row>
    <row r="60" spans="1:11">
      <c r="A60" s="18" t="s">
        <v>11</v>
      </c>
      <c r="B60" s="38"/>
      <c r="C60" s="143"/>
      <c r="D60" s="143"/>
      <c r="E60" s="143"/>
      <c r="F60" s="143"/>
      <c r="G60" s="143"/>
    </row>
    <row r="61" spans="1:11">
      <c r="A61" s="124" t="s">
        <v>67</v>
      </c>
      <c r="B61" s="38">
        <v>1</v>
      </c>
      <c r="C61" s="132" t="str">
        <f>C54</f>
        <v>Auckland</v>
      </c>
      <c r="D61" s="133"/>
      <c r="E61" s="134" t="s">
        <v>2</v>
      </c>
      <c r="F61" s="135">
        <v>9</v>
      </c>
      <c r="G61" s="132" t="str">
        <f>G55</f>
        <v>Counties Manukau</v>
      </c>
      <c r="H61" s="136"/>
      <c r="I61" s="137">
        <v>10</v>
      </c>
      <c r="J61" s="137" t="s">
        <v>76</v>
      </c>
      <c r="K61" s="59"/>
    </row>
    <row r="62" spans="1:11">
      <c r="A62" s="14"/>
      <c r="B62" s="38"/>
      <c r="C62" s="50" t="str">
        <f>G54</f>
        <v>Wellington</v>
      </c>
      <c r="D62" s="60"/>
      <c r="E62" s="51" t="s">
        <v>2</v>
      </c>
      <c r="F62" s="55">
        <v>6</v>
      </c>
      <c r="G62" s="50" t="str">
        <f>G56</f>
        <v>North Harbour</v>
      </c>
      <c r="H62" s="65"/>
      <c r="I62" s="80">
        <v>5</v>
      </c>
      <c r="J62" s="80" t="s">
        <v>76</v>
      </c>
      <c r="K62" s="59"/>
    </row>
    <row r="63" spans="1:11">
      <c r="A63" s="14"/>
      <c r="B63" s="38">
        <v>8</v>
      </c>
      <c r="C63" s="50" t="str">
        <f>C55</f>
        <v>Manawatu</v>
      </c>
      <c r="D63" s="60"/>
      <c r="E63" s="51" t="s">
        <v>2</v>
      </c>
      <c r="F63" s="55">
        <v>5</v>
      </c>
      <c r="G63" s="50" t="str">
        <f>G57</f>
        <v>Bye</v>
      </c>
      <c r="H63" s="65"/>
      <c r="I63" s="80"/>
      <c r="J63" s="80"/>
      <c r="K63" s="59"/>
    </row>
    <row r="64" spans="1:11">
      <c r="A64" s="14"/>
      <c r="B64" s="38">
        <v>7</v>
      </c>
      <c r="C64" s="50" t="str">
        <f>C56</f>
        <v>Whanganui</v>
      </c>
      <c r="D64" s="60"/>
      <c r="E64" s="51" t="s">
        <v>2</v>
      </c>
      <c r="F64" s="55">
        <v>4</v>
      </c>
      <c r="G64" s="50" t="str">
        <f>G58</f>
        <v>Otago</v>
      </c>
      <c r="H64" s="65"/>
      <c r="I64" s="80">
        <v>6</v>
      </c>
      <c r="J64" s="80" t="s">
        <v>76</v>
      </c>
      <c r="K64" s="59"/>
    </row>
    <row r="65" spans="1:11">
      <c r="A65" s="14"/>
      <c r="B65" s="38">
        <v>2</v>
      </c>
      <c r="C65" s="50" t="str">
        <f>C57</f>
        <v>Bay of Plenty</v>
      </c>
      <c r="D65" s="60"/>
      <c r="E65" s="51" t="s">
        <v>2</v>
      </c>
      <c r="F65" s="55">
        <v>3</v>
      </c>
      <c r="G65" s="50" t="str">
        <f>C58</f>
        <v>Kapiti Horowhenua</v>
      </c>
      <c r="H65" s="65"/>
      <c r="I65" s="80">
        <v>7</v>
      </c>
      <c r="J65" s="80" t="s">
        <v>76</v>
      </c>
      <c r="K65" s="59"/>
    </row>
  </sheetData>
  <mergeCells count="287">
    <mergeCell ref="AR24:AR25"/>
    <mergeCell ref="AS24:AS25"/>
    <mergeCell ref="AL24:AL25"/>
    <mergeCell ref="AM24:AM25"/>
    <mergeCell ref="AN24:AN25"/>
    <mergeCell ref="AO24:AO25"/>
    <mergeCell ref="S26:T26"/>
    <mergeCell ref="U26:V26"/>
    <mergeCell ref="W26:X26"/>
    <mergeCell ref="Y26:Z26"/>
    <mergeCell ref="AQ26:AQ27"/>
    <mergeCell ref="AR26:AR27"/>
    <mergeCell ref="AS26:AS27"/>
    <mergeCell ref="AM26:AM27"/>
    <mergeCell ref="AN26:AN27"/>
    <mergeCell ref="AO26:AO27"/>
    <mergeCell ref="AP26:AP27"/>
    <mergeCell ref="AI26:AI27"/>
    <mergeCell ref="AJ26:AJ27"/>
    <mergeCell ref="AK26:AK27"/>
    <mergeCell ref="AL26:AL27"/>
    <mergeCell ref="AA26:AB26"/>
    <mergeCell ref="AC26:AD26"/>
    <mergeCell ref="AE26:AF26"/>
    <mergeCell ref="AI22:AI23"/>
    <mergeCell ref="AJ22:AJ23"/>
    <mergeCell ref="AK22:AK23"/>
    <mergeCell ref="AL22:AL23"/>
    <mergeCell ref="AQ22:AQ23"/>
    <mergeCell ref="AR22:AR23"/>
    <mergeCell ref="AS22:AS23"/>
    <mergeCell ref="L24:L25"/>
    <mergeCell ref="M24:N24"/>
    <mergeCell ref="O24:P24"/>
    <mergeCell ref="Q24:R24"/>
    <mergeCell ref="S24:T24"/>
    <mergeCell ref="U24:V24"/>
    <mergeCell ref="W24:X24"/>
    <mergeCell ref="AG24:AH24"/>
    <mergeCell ref="AI24:AI25"/>
    <mergeCell ref="AJ24:AJ25"/>
    <mergeCell ref="AK24:AK25"/>
    <mergeCell ref="Y24:Z24"/>
    <mergeCell ref="AA24:AB24"/>
    <mergeCell ref="AC24:AD24"/>
    <mergeCell ref="AE24:AF24"/>
    <mergeCell ref="AP24:AP25"/>
    <mergeCell ref="AQ24:AQ25"/>
    <mergeCell ref="AN20:AN21"/>
    <mergeCell ref="AO20:AO21"/>
    <mergeCell ref="L22:L23"/>
    <mergeCell ref="M22:N22"/>
    <mergeCell ref="O22:P22"/>
    <mergeCell ref="Q22:R22"/>
    <mergeCell ref="AP20:AP21"/>
    <mergeCell ref="AQ20:AQ21"/>
    <mergeCell ref="AG20:AH20"/>
    <mergeCell ref="AI20:AI21"/>
    <mergeCell ref="AJ20:AJ21"/>
    <mergeCell ref="AK20:AK21"/>
    <mergeCell ref="AA22:AB22"/>
    <mergeCell ref="AC22:AD22"/>
    <mergeCell ref="AE22:AF22"/>
    <mergeCell ref="AG22:AH22"/>
    <mergeCell ref="S22:T22"/>
    <mergeCell ref="U22:V22"/>
    <mergeCell ref="W22:X22"/>
    <mergeCell ref="Y22:Z22"/>
    <mergeCell ref="AM22:AM23"/>
    <mergeCell ref="AN22:AN23"/>
    <mergeCell ref="AO22:AO23"/>
    <mergeCell ref="AP22:AP23"/>
    <mergeCell ref="AS18:AS19"/>
    <mergeCell ref="L20:L21"/>
    <mergeCell ref="M20:N20"/>
    <mergeCell ref="O20:P20"/>
    <mergeCell ref="Q20:R20"/>
    <mergeCell ref="S20:T20"/>
    <mergeCell ref="U20:V20"/>
    <mergeCell ref="W20:X20"/>
    <mergeCell ref="AM18:AM19"/>
    <mergeCell ref="AN18:AN19"/>
    <mergeCell ref="Y20:Z20"/>
    <mergeCell ref="AA20:AB20"/>
    <mergeCell ref="AC20:AD20"/>
    <mergeCell ref="AE20:AF20"/>
    <mergeCell ref="AQ18:AQ19"/>
    <mergeCell ref="AR18:AR19"/>
    <mergeCell ref="AO18:AO19"/>
    <mergeCell ref="AP18:AP19"/>
    <mergeCell ref="AI18:AI19"/>
    <mergeCell ref="AJ18:AJ19"/>
    <mergeCell ref="AR20:AR21"/>
    <mergeCell ref="AS20:AS21"/>
    <mergeCell ref="AL20:AL21"/>
    <mergeCell ref="AM20:AM21"/>
    <mergeCell ref="AO16:AO17"/>
    <mergeCell ref="S18:T18"/>
    <mergeCell ref="U18:V18"/>
    <mergeCell ref="W18:X18"/>
    <mergeCell ref="Y18:Z18"/>
    <mergeCell ref="L18:L19"/>
    <mergeCell ref="M18:N18"/>
    <mergeCell ref="O18:P18"/>
    <mergeCell ref="Q18:R18"/>
    <mergeCell ref="AK18:AK19"/>
    <mergeCell ref="AL18:AL19"/>
    <mergeCell ref="AA18:AB18"/>
    <mergeCell ref="AC18:AD18"/>
    <mergeCell ref="AE18:AF18"/>
    <mergeCell ref="AG18:AH18"/>
    <mergeCell ref="AR14:AR15"/>
    <mergeCell ref="AS14:AS15"/>
    <mergeCell ref="L16:L17"/>
    <mergeCell ref="M16:N16"/>
    <mergeCell ref="O16:P16"/>
    <mergeCell ref="Q16:R16"/>
    <mergeCell ref="S16:T16"/>
    <mergeCell ref="U16:V16"/>
    <mergeCell ref="W16:X16"/>
    <mergeCell ref="AG16:AH16"/>
    <mergeCell ref="AI16:AI17"/>
    <mergeCell ref="AJ16:AJ17"/>
    <mergeCell ref="AK16:AK17"/>
    <mergeCell ref="Y16:Z16"/>
    <mergeCell ref="AA16:AB16"/>
    <mergeCell ref="AC16:AD16"/>
    <mergeCell ref="AE16:AF16"/>
    <mergeCell ref="AP16:AP17"/>
    <mergeCell ref="AQ16:AQ17"/>
    <mergeCell ref="AR16:AR17"/>
    <mergeCell ref="AS16:AS17"/>
    <mergeCell ref="AL16:AL17"/>
    <mergeCell ref="AM16:AM17"/>
    <mergeCell ref="AN16:AN17"/>
    <mergeCell ref="AM14:AM15"/>
    <mergeCell ref="AN14:AN15"/>
    <mergeCell ref="AO14:AO15"/>
    <mergeCell ref="AP14:AP15"/>
    <mergeCell ref="AI14:AI15"/>
    <mergeCell ref="AJ14:AJ15"/>
    <mergeCell ref="AK14:AK15"/>
    <mergeCell ref="AL14:AL15"/>
    <mergeCell ref="AQ14:AQ15"/>
    <mergeCell ref="AR12:AR13"/>
    <mergeCell ref="AS12:AS13"/>
    <mergeCell ref="AL12:AL13"/>
    <mergeCell ref="AM12:AM13"/>
    <mergeCell ref="AN12:AN13"/>
    <mergeCell ref="AO12:AO13"/>
    <mergeCell ref="L14:L15"/>
    <mergeCell ref="M14:N14"/>
    <mergeCell ref="O14:P14"/>
    <mergeCell ref="Q14:R14"/>
    <mergeCell ref="AP12:AP13"/>
    <mergeCell ref="AQ12:AQ13"/>
    <mergeCell ref="AG12:AH12"/>
    <mergeCell ref="AI12:AI13"/>
    <mergeCell ref="AJ12:AJ13"/>
    <mergeCell ref="AK12:AK13"/>
    <mergeCell ref="AA14:AB14"/>
    <mergeCell ref="AC14:AD14"/>
    <mergeCell ref="AE14:AF14"/>
    <mergeCell ref="AG14:AH14"/>
    <mergeCell ref="S14:T14"/>
    <mergeCell ref="U14:V14"/>
    <mergeCell ref="W14:X14"/>
    <mergeCell ref="Y14:Z14"/>
    <mergeCell ref="O12:P12"/>
    <mergeCell ref="Q12:R12"/>
    <mergeCell ref="S12:T12"/>
    <mergeCell ref="U12:V12"/>
    <mergeCell ref="W12:X12"/>
    <mergeCell ref="AM10:AM11"/>
    <mergeCell ref="AN10:AN11"/>
    <mergeCell ref="Y12:Z12"/>
    <mergeCell ref="AA12:AB12"/>
    <mergeCell ref="AC12:AD12"/>
    <mergeCell ref="AE12:AF12"/>
    <mergeCell ref="AI10:AI11"/>
    <mergeCell ref="AJ10:AJ11"/>
    <mergeCell ref="AQ8:AQ9"/>
    <mergeCell ref="AR8:AR9"/>
    <mergeCell ref="AS8:AS9"/>
    <mergeCell ref="AL8:AL9"/>
    <mergeCell ref="AM8:AM9"/>
    <mergeCell ref="AN8:AN9"/>
    <mergeCell ref="AO8:AO9"/>
    <mergeCell ref="S10:T10"/>
    <mergeCell ref="U10:V10"/>
    <mergeCell ref="W10:X10"/>
    <mergeCell ref="Y10:Z10"/>
    <mergeCell ref="AK10:AK11"/>
    <mergeCell ref="AL10:AL11"/>
    <mergeCell ref="AA10:AB10"/>
    <mergeCell ref="AC10:AD10"/>
    <mergeCell ref="AE10:AF10"/>
    <mergeCell ref="AG10:AH10"/>
    <mergeCell ref="AS10:AS11"/>
    <mergeCell ref="AQ10:AQ11"/>
    <mergeCell ref="AR10:AR11"/>
    <mergeCell ref="AO10:AO11"/>
    <mergeCell ref="AP10:AP11"/>
    <mergeCell ref="AG8:AH8"/>
    <mergeCell ref="AI8:AI9"/>
    <mergeCell ref="AJ8:AJ9"/>
    <mergeCell ref="AK8:AK9"/>
    <mergeCell ref="Y8:Z8"/>
    <mergeCell ref="AA8:AB8"/>
    <mergeCell ref="AC8:AD8"/>
    <mergeCell ref="AE8:AF8"/>
    <mergeCell ref="AP8:AP9"/>
    <mergeCell ref="AO6:AO7"/>
    <mergeCell ref="AP6:AP7"/>
    <mergeCell ref="AI6:AI7"/>
    <mergeCell ref="AJ6:AJ7"/>
    <mergeCell ref="AK6:AK7"/>
    <mergeCell ref="AL6:AL7"/>
    <mergeCell ref="AQ6:AQ7"/>
    <mergeCell ref="AR6:AR7"/>
    <mergeCell ref="AS6:AS7"/>
    <mergeCell ref="AC6:AD6"/>
    <mergeCell ref="AE6:AF6"/>
    <mergeCell ref="AG6:AH6"/>
    <mergeCell ref="S6:T6"/>
    <mergeCell ref="U6:V6"/>
    <mergeCell ref="W6:X6"/>
    <mergeCell ref="Y6:Z6"/>
    <mergeCell ref="AM6:AM7"/>
    <mergeCell ref="AN6:AN7"/>
    <mergeCell ref="AR1:AR5"/>
    <mergeCell ref="AS1:AS5"/>
    <mergeCell ref="AL1:AL5"/>
    <mergeCell ref="AM1:AM5"/>
    <mergeCell ref="AN1:AN5"/>
    <mergeCell ref="AO1:AO5"/>
    <mergeCell ref="AP1:AP5"/>
    <mergeCell ref="AQ1:AQ5"/>
    <mergeCell ref="AG1:AH5"/>
    <mergeCell ref="AI1:AI5"/>
    <mergeCell ref="AJ1:AJ5"/>
    <mergeCell ref="AK1:AK5"/>
    <mergeCell ref="L10:L11"/>
    <mergeCell ref="M10:N10"/>
    <mergeCell ref="O10:P10"/>
    <mergeCell ref="Q10:R10"/>
    <mergeCell ref="AC1:AD5"/>
    <mergeCell ref="AE1:AF5"/>
    <mergeCell ref="Q1:R5"/>
    <mergeCell ref="S1:T5"/>
    <mergeCell ref="U1:V5"/>
    <mergeCell ref="W1:X5"/>
    <mergeCell ref="Y1:Z5"/>
    <mergeCell ref="AA1:AB5"/>
    <mergeCell ref="Q6:R6"/>
    <mergeCell ref="AA6:AB6"/>
    <mergeCell ref="L8:L9"/>
    <mergeCell ref="M8:N8"/>
    <mergeCell ref="O8:P8"/>
    <mergeCell ref="Q8:R8"/>
    <mergeCell ref="S8:T8"/>
    <mergeCell ref="U8:V8"/>
    <mergeCell ref="W8:X8"/>
    <mergeCell ref="C60:G60"/>
    <mergeCell ref="C18:G18"/>
    <mergeCell ref="C25:G25"/>
    <mergeCell ref="C32:G32"/>
    <mergeCell ref="C46:G46"/>
    <mergeCell ref="C53:G53"/>
    <mergeCell ref="A1:J1"/>
    <mergeCell ref="B2:G2"/>
    <mergeCell ref="M1:N5"/>
    <mergeCell ref="L12:L13"/>
    <mergeCell ref="M12:N12"/>
    <mergeCell ref="L30:AR30"/>
    <mergeCell ref="L29:AR29"/>
    <mergeCell ref="L26:L27"/>
    <mergeCell ref="M26:N26"/>
    <mergeCell ref="O26:P26"/>
    <mergeCell ref="Q26:R26"/>
    <mergeCell ref="AG26:AH26"/>
    <mergeCell ref="O1:P5"/>
    <mergeCell ref="C4:G4"/>
    <mergeCell ref="C11:G11"/>
    <mergeCell ref="L6:L7"/>
    <mergeCell ref="M6:N6"/>
    <mergeCell ref="O6:P6"/>
  </mergeCells>
  <phoneticPr fontId="0" type="noConversion"/>
  <pageMargins left="1.05" right="0.19685039370078741" top="0.28999999999999998" bottom="0.55000000000000004" header="0.18" footer="0.19"/>
  <pageSetup paperSize="9" scale="91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E27"/>
  <sheetViews>
    <sheetView topLeftCell="A10" zoomScale="75" zoomScaleNormal="75" zoomScalePageLayoutView="75" workbookViewId="0">
      <selection activeCell="J31" sqref="J31"/>
    </sheetView>
  </sheetViews>
  <sheetFormatPr baseColWidth="10" defaultColWidth="8.83203125" defaultRowHeight="12" x14ac:dyDescent="0"/>
  <cols>
    <col min="1" max="1" width="14.1640625" style="109" customWidth="1"/>
    <col min="2" max="2" width="3.83203125" style="39" customWidth="1"/>
    <col min="3" max="3" width="23.6640625" style="35" customWidth="1"/>
    <col min="4" max="4" width="6.6640625" customWidth="1"/>
    <col min="5" max="5" width="4" customWidth="1"/>
    <col min="6" max="6" width="3.83203125" style="39" customWidth="1"/>
    <col min="7" max="7" width="23.6640625" style="35" customWidth="1"/>
    <col min="8" max="8" width="6.6640625" customWidth="1"/>
    <col min="12" max="12" width="23.83203125" customWidth="1"/>
    <col min="13" max="28" width="3.6640625" customWidth="1"/>
    <col min="29" max="34" width="3.6640625" hidden="1" customWidth="1"/>
    <col min="35" max="57" width="3.6640625" customWidth="1"/>
  </cols>
  <sheetData>
    <row r="1" spans="1:57" ht="30">
      <c r="A1" s="202" t="s">
        <v>59</v>
      </c>
      <c r="B1" s="202"/>
      <c r="C1" s="202"/>
      <c r="D1" s="202"/>
      <c r="E1" s="202"/>
      <c r="F1" s="202"/>
      <c r="G1" s="202"/>
      <c r="H1" s="202"/>
      <c r="I1" s="202"/>
      <c r="J1" s="202"/>
      <c r="L1" s="27">
        <v>2014</v>
      </c>
      <c r="M1" s="170" t="str">
        <f>L6</f>
        <v>Canterbury</v>
      </c>
      <c r="N1" s="171"/>
      <c r="O1" s="170" t="str">
        <f>L8</f>
        <v>Counties Manukau</v>
      </c>
      <c r="P1" s="171"/>
      <c r="Q1" s="170" t="str">
        <f>L10</f>
        <v>North Harbour</v>
      </c>
      <c r="R1" s="171"/>
      <c r="S1" s="170" t="str">
        <f>L12</f>
        <v>Auckland</v>
      </c>
      <c r="T1" s="171"/>
      <c r="U1" s="170" t="str">
        <f>L6</f>
        <v>Canterbury</v>
      </c>
      <c r="V1" s="171"/>
      <c r="W1" s="170" t="str">
        <f>L8</f>
        <v>Counties Manukau</v>
      </c>
      <c r="X1" s="171"/>
      <c r="Y1" s="170" t="str">
        <f>L10</f>
        <v>North Harbour</v>
      </c>
      <c r="Z1" s="171"/>
      <c r="AA1" s="170" t="str">
        <f>L12</f>
        <v>Auckland</v>
      </c>
      <c r="AB1" s="171"/>
      <c r="AC1" s="196">
        <f>L22</f>
        <v>0</v>
      </c>
      <c r="AD1" s="197"/>
      <c r="AE1" s="196">
        <f>L24</f>
        <v>0</v>
      </c>
      <c r="AF1" s="197"/>
      <c r="AG1" s="196">
        <f>N24</f>
        <v>0</v>
      </c>
      <c r="AH1" s="197"/>
      <c r="AI1" s="185" t="s">
        <v>12</v>
      </c>
      <c r="AJ1" s="188" t="s">
        <v>13</v>
      </c>
      <c r="AK1" s="188" t="s">
        <v>14</v>
      </c>
      <c r="AL1" s="188" t="s">
        <v>15</v>
      </c>
      <c r="AM1" s="188" t="s">
        <v>16</v>
      </c>
      <c r="AN1" s="191" t="s">
        <v>17</v>
      </c>
      <c r="AO1" s="174" t="s">
        <v>18</v>
      </c>
      <c r="AP1" s="174" t="s">
        <v>19</v>
      </c>
      <c r="AQ1" s="174" t="s">
        <v>20</v>
      </c>
      <c r="AR1" s="177" t="s">
        <v>21</v>
      </c>
      <c r="AS1" s="180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05"/>
      <c r="B2" s="183" t="s">
        <v>51</v>
      </c>
      <c r="C2" s="183"/>
      <c r="D2" s="183"/>
      <c r="E2" s="183"/>
      <c r="F2" s="183"/>
      <c r="G2" s="184"/>
      <c r="H2" s="2"/>
      <c r="L2" s="28" t="s">
        <v>56</v>
      </c>
      <c r="M2" s="172"/>
      <c r="N2" s="173"/>
      <c r="O2" s="172"/>
      <c r="P2" s="173"/>
      <c r="Q2" s="172"/>
      <c r="R2" s="173"/>
      <c r="S2" s="172"/>
      <c r="T2" s="173"/>
      <c r="U2" s="172"/>
      <c r="V2" s="173"/>
      <c r="W2" s="172"/>
      <c r="X2" s="173"/>
      <c r="Y2" s="172"/>
      <c r="Z2" s="173"/>
      <c r="AA2" s="172"/>
      <c r="AB2" s="173"/>
      <c r="AC2" s="198"/>
      <c r="AD2" s="199"/>
      <c r="AE2" s="198"/>
      <c r="AF2" s="199"/>
      <c r="AG2" s="198"/>
      <c r="AH2" s="199"/>
      <c r="AI2" s="186"/>
      <c r="AJ2" s="189"/>
      <c r="AK2" s="189"/>
      <c r="AL2" s="189"/>
      <c r="AM2" s="189"/>
      <c r="AN2" s="192"/>
      <c r="AO2" s="175"/>
      <c r="AP2" s="175"/>
      <c r="AQ2" s="175"/>
      <c r="AR2" s="178"/>
      <c r="AS2" s="181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2.5" customHeight="1">
      <c r="A3" s="106"/>
      <c r="B3" s="36"/>
      <c r="C3" s="2"/>
      <c r="D3" s="2"/>
      <c r="E3" s="2"/>
      <c r="F3" s="36"/>
      <c r="G3" s="2"/>
      <c r="H3" s="2"/>
      <c r="I3" s="3"/>
      <c r="J3" s="3"/>
      <c r="L3" s="28" t="s">
        <v>57</v>
      </c>
      <c r="M3" s="172"/>
      <c r="N3" s="173"/>
      <c r="O3" s="172"/>
      <c r="P3" s="173"/>
      <c r="Q3" s="172"/>
      <c r="R3" s="173"/>
      <c r="S3" s="172"/>
      <c r="T3" s="173"/>
      <c r="U3" s="172"/>
      <c r="V3" s="173"/>
      <c r="W3" s="172"/>
      <c r="X3" s="173"/>
      <c r="Y3" s="172"/>
      <c r="Z3" s="173"/>
      <c r="AA3" s="172"/>
      <c r="AB3" s="173"/>
      <c r="AC3" s="198"/>
      <c r="AD3" s="199"/>
      <c r="AE3" s="198"/>
      <c r="AF3" s="199"/>
      <c r="AG3" s="198"/>
      <c r="AH3" s="199"/>
      <c r="AI3" s="186"/>
      <c r="AJ3" s="189"/>
      <c r="AK3" s="189"/>
      <c r="AL3" s="189"/>
      <c r="AM3" s="189"/>
      <c r="AN3" s="192"/>
      <c r="AO3" s="175"/>
      <c r="AP3" s="175"/>
      <c r="AQ3" s="175"/>
      <c r="AR3" s="178"/>
      <c r="AS3" s="181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s="17" customFormat="1" ht="22.5" customHeight="1">
      <c r="A4" s="107"/>
      <c r="B4" s="43"/>
      <c r="C4" s="143" t="s">
        <v>54</v>
      </c>
      <c r="D4" s="143"/>
      <c r="E4" s="143"/>
      <c r="F4" s="143"/>
      <c r="G4" s="143"/>
      <c r="H4" s="13"/>
      <c r="I4" s="41" t="s">
        <v>0</v>
      </c>
      <c r="J4" s="41" t="s">
        <v>1</v>
      </c>
      <c r="L4" s="28" t="s">
        <v>58</v>
      </c>
      <c r="M4" s="172"/>
      <c r="N4" s="173"/>
      <c r="O4" s="172"/>
      <c r="P4" s="173"/>
      <c r="Q4" s="172"/>
      <c r="R4" s="173"/>
      <c r="S4" s="172"/>
      <c r="T4" s="173"/>
      <c r="U4" s="172"/>
      <c r="V4" s="173"/>
      <c r="W4" s="172"/>
      <c r="X4" s="173"/>
      <c r="Y4" s="172"/>
      <c r="Z4" s="173"/>
      <c r="AA4" s="172"/>
      <c r="AB4" s="173"/>
      <c r="AC4" s="198"/>
      <c r="AD4" s="199"/>
      <c r="AE4" s="198"/>
      <c r="AF4" s="199"/>
      <c r="AG4" s="198"/>
      <c r="AH4" s="199"/>
      <c r="AI4" s="186"/>
      <c r="AJ4" s="189"/>
      <c r="AK4" s="189"/>
      <c r="AL4" s="189"/>
      <c r="AM4" s="189"/>
      <c r="AN4" s="192"/>
      <c r="AO4" s="175"/>
      <c r="AP4" s="175"/>
      <c r="AQ4" s="175"/>
      <c r="AR4" s="178"/>
      <c r="AS4" s="181"/>
      <c r="AT4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2.5" customHeight="1">
      <c r="A5" s="104" t="s">
        <v>3</v>
      </c>
      <c r="B5" s="38">
        <v>1</v>
      </c>
      <c r="C5" s="50" t="s">
        <v>26</v>
      </c>
      <c r="D5" s="81"/>
      <c r="E5" s="51" t="s">
        <v>2</v>
      </c>
      <c r="F5" s="52">
        <v>3</v>
      </c>
      <c r="G5" s="50" t="s">
        <v>25</v>
      </c>
      <c r="H5" s="81"/>
      <c r="I5" s="51">
        <v>1</v>
      </c>
      <c r="J5" s="58">
        <v>10.199999999999999</v>
      </c>
      <c r="L5" s="29"/>
      <c r="M5" s="172"/>
      <c r="N5" s="173"/>
      <c r="O5" s="194"/>
      <c r="P5" s="195"/>
      <c r="Q5" s="194"/>
      <c r="R5" s="195"/>
      <c r="S5" s="194"/>
      <c r="T5" s="195"/>
      <c r="U5" s="172"/>
      <c r="V5" s="173"/>
      <c r="W5" s="194"/>
      <c r="X5" s="195"/>
      <c r="Y5" s="194"/>
      <c r="Z5" s="195"/>
      <c r="AA5" s="194"/>
      <c r="AB5" s="195"/>
      <c r="AC5" s="200"/>
      <c r="AD5" s="201"/>
      <c r="AE5" s="200"/>
      <c r="AF5" s="201"/>
      <c r="AG5" s="200"/>
      <c r="AH5" s="201"/>
      <c r="AI5" s="187"/>
      <c r="AJ5" s="190"/>
      <c r="AK5" s="190"/>
      <c r="AL5" s="190"/>
      <c r="AM5" s="190"/>
      <c r="AN5" s="193"/>
      <c r="AO5" s="176"/>
      <c r="AP5" s="176"/>
      <c r="AQ5" s="176"/>
      <c r="AR5" s="179"/>
      <c r="AS5" s="182"/>
      <c r="AU5" s="19" t="str">
        <f>L6</f>
        <v>Canterbury</v>
      </c>
      <c r="AV5" s="19" t="str">
        <f>L8</f>
        <v>Counties Manukau</v>
      </c>
      <c r="AW5" s="19" t="str">
        <f>L10</f>
        <v>North Harbour</v>
      </c>
      <c r="AX5" s="19" t="str">
        <f>L12</f>
        <v>Auckland</v>
      </c>
      <c r="AY5" s="19">
        <f>L14</f>
        <v>0</v>
      </c>
      <c r="AZ5" s="19">
        <f>L16</f>
        <v>0</v>
      </c>
      <c r="BA5" s="19">
        <f>L18</f>
        <v>0</v>
      </c>
      <c r="BB5" s="19">
        <f>L20</f>
        <v>0</v>
      </c>
      <c r="BC5" s="19">
        <f>L22</f>
        <v>0</v>
      </c>
      <c r="BD5" s="19">
        <f>L24</f>
        <v>0</v>
      </c>
      <c r="BE5" s="19" t="s">
        <v>22</v>
      </c>
    </row>
    <row r="6" spans="1:57" ht="22.5" customHeight="1">
      <c r="A6" s="108"/>
      <c r="B6" s="38">
        <v>4</v>
      </c>
      <c r="C6" s="50" t="s">
        <v>35</v>
      </c>
      <c r="D6" s="81"/>
      <c r="E6" s="51" t="s">
        <v>2</v>
      </c>
      <c r="F6" s="52">
        <v>2</v>
      </c>
      <c r="G6" s="50" t="s">
        <v>39</v>
      </c>
      <c r="H6" s="81"/>
      <c r="I6" s="51">
        <v>2</v>
      </c>
      <c r="J6" s="58">
        <v>10.199999999999999</v>
      </c>
      <c r="L6" s="164" t="str">
        <f>C5</f>
        <v>Canterbury</v>
      </c>
      <c r="M6" s="160" t="str">
        <f>IF(AND(M7="",N7=""),"",IF(M7=N7,2,IF(M7="F",0,IF(N7="F",3,IF(M7&gt;N7,3,IF(M7&lt;N7,1,""))))))</f>
        <v/>
      </c>
      <c r="N6" s="161"/>
      <c r="O6" s="154" t="str">
        <f>IF(AND(O7="",P7=""),"",IF(AND(O7=0,P7=0),"",IF(O7=P7,2,IF(O7="F",0,IF(P7="F",3,IF(O7&gt;P7,3,IF(O7&lt;P7,1,"")))))))</f>
        <v/>
      </c>
      <c r="P6" s="155"/>
      <c r="Q6" s="154" t="str">
        <f>IF(AND(Q7="",R7=""),"",IF(AND(Q7=0,R7=0),"",IF(Q7=R7,2,IF(Q7="F",0,IF(R7="F",3,IF(Q7&gt;R7,3,IF(Q7&lt;R7,1,"")))))))</f>
        <v/>
      </c>
      <c r="R6" s="155"/>
      <c r="S6" s="154" t="str">
        <f>IF(AND(S7="",T7=""),"",IF(AND(S7=0,T7=0),"",IF(S7=T7,2,IF(S7="F",0,IF(T7="F",3,IF(S7&gt;T7,3,IF(S7&lt;T7,1,"")))))))</f>
        <v/>
      </c>
      <c r="T6" s="154"/>
      <c r="U6" s="160" t="str">
        <f>IF(AND(U7="",V7=""),"",IF(AND(U7=0,V7=0),"",IF(U7=V7,2,IF(U7="F",0,IF(V7="F",3,IF(U7&gt;V7,3,IF(U7&lt;V7,1,"")))))))</f>
        <v/>
      </c>
      <c r="V6" s="161"/>
      <c r="W6" s="154" t="str">
        <f>IF(AND(W7="",X7=""),"",IF(AND(W7=0,X7=0),"",IF(W7=X7,2,IF(W7="F",0,IF(X7="F",3,IF(W7&gt;X7,3,IF(W7&lt;X7,1,"")))))))</f>
        <v/>
      </c>
      <c r="X6" s="155"/>
      <c r="Y6" s="154" t="str">
        <f>IF(AND(Y7="",Z7=""),"",IF(AND(Y7=0,Z7=0),"",IF(Y7=Z7,2,IF(Y7="F",0,IF(Z7="F",3,IF(Y7&gt;Z7,3,IF(Y7&lt;Z7,1,"")))))))</f>
        <v/>
      </c>
      <c r="Z6" s="155"/>
      <c r="AA6" s="154" t="str">
        <f>IF(AND(AA7="",AB7=""),"",IF(AND(AA7=0,AB7=0),"",IF(AA7=AB7,2,IF(AA7="F",0,IF(AB7="F",3,IF(AA7&gt;AB7,3,IF(AA7&lt;AB7,1,"")))))))</f>
        <v/>
      </c>
      <c r="AB6" s="155"/>
      <c r="AC6" s="154" t="str">
        <f>IF(AND(AC7="",AD7=""),"",IF(AND(AC7=0,AD7=0),"",IF(AC7=AD7,2,IF(AC7="F",0,IF(AD7="F",3,IF(AC7&gt;AD7,3,IF(AC7&lt;AD7,1,"")))))))</f>
        <v/>
      </c>
      <c r="AD6" s="155"/>
      <c r="AE6" s="154" t="str">
        <f>IF(AND(AE7="",AF7=""),"",IF(AND(AE7=0,AF7=0),"",IF(AE7=AF7,2,IF(AE7="F",0,IF(AF7="F",3,IF(AE7&gt;AF7,3,IF(AE7&lt;AF7,1,"")))))))</f>
        <v/>
      </c>
      <c r="AF6" s="155"/>
      <c r="AG6" s="154" t="str">
        <f>IF(AND(AG7="",AH7=""),"",IF(AND(AG7=0,AH7=0),"",IF(AG7=AH7,2,IF(AG7="F",0,IF(AH7="F",3,IF(AG7&gt;AH7,3,IF(AG7&lt;AH7,1,"")))))))</f>
        <v/>
      </c>
      <c r="AH6" s="155"/>
      <c r="AI6" s="157">
        <f>COUNTIF(M6:AF6,"&lt;4")</f>
        <v>0</v>
      </c>
      <c r="AJ6" s="151">
        <f>COUNTIF(M6:AG6,"3")</f>
        <v>0</v>
      </c>
      <c r="AK6" s="151">
        <f>COUNTIF(M6:AG6,"2")</f>
        <v>0</v>
      </c>
      <c r="AL6" s="151">
        <f>COUNTIF(M6:AG6,"1")</f>
        <v>0</v>
      </c>
      <c r="AM6" s="151">
        <f>COUNTIF(M6:AG6,"0")</f>
        <v>0</v>
      </c>
      <c r="AN6" s="166" t="str">
        <f>IF(OR(L6="",BE7=0),"",SUM(AG6,AE6,AC6,AA6,Y6,W6,U6,S6,Q6,O6,M6))</f>
        <v/>
      </c>
      <c r="AO6" s="144">
        <f>SUM(AG7,AE7,AC7,AA7,Y7,W7,U7,S7,Q7,O7,M7)</f>
        <v>0</v>
      </c>
      <c r="AP6" s="144">
        <f>SUM(AH7,AF7,AD7,AB7,Z7,X7,V7,T7,R7,P7,N7)</f>
        <v>0</v>
      </c>
      <c r="AQ6" s="144">
        <f>AO6-AP6</f>
        <v>0</v>
      </c>
      <c r="AR6" s="146" t="str">
        <f>IF(OR(L6="",BE7=0),"",1+COUNTIF(AU7:BD7,"Less"))</f>
        <v/>
      </c>
      <c r="AS6" s="148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2.5" customHeight="1">
      <c r="A7" s="108"/>
      <c r="B7" s="38"/>
      <c r="C7" s="50"/>
      <c r="D7" s="61"/>
      <c r="E7" s="51"/>
      <c r="F7" s="52"/>
      <c r="G7" s="50"/>
      <c r="H7" s="61"/>
      <c r="I7" s="51"/>
      <c r="J7" s="58"/>
      <c r="L7" s="164"/>
      <c r="M7" s="20"/>
      <c r="N7" s="21"/>
      <c r="O7" s="22">
        <f>IF(N9="","",N9)</f>
        <v>0</v>
      </c>
      <c r="P7" s="22">
        <f>IF(M9="","",M9)</f>
        <v>0</v>
      </c>
      <c r="Q7" s="22">
        <f>IF(N11="","",N11)</f>
        <v>0</v>
      </c>
      <c r="R7" s="22">
        <f>IF(M11="","",M11)</f>
        <v>0</v>
      </c>
      <c r="S7" s="22">
        <f>IF(N13="","",N13)</f>
        <v>0</v>
      </c>
      <c r="T7" s="25">
        <f>IF(M13="","",M13)</f>
        <v>0</v>
      </c>
      <c r="U7" s="20" t="str">
        <f>IF(N15="","",N15)</f>
        <v/>
      </c>
      <c r="V7" s="21" t="str">
        <f>IF(M15="","",M15)</f>
        <v/>
      </c>
      <c r="W7" s="26">
        <f>V9</f>
        <v>0</v>
      </c>
      <c r="X7" s="26">
        <f>U9</f>
        <v>0</v>
      </c>
      <c r="Y7" s="22">
        <f>V11</f>
        <v>0</v>
      </c>
      <c r="Z7" s="22">
        <f>U11</f>
        <v>0</v>
      </c>
      <c r="AA7" s="22">
        <f>V13</f>
        <v>0</v>
      </c>
      <c r="AB7" s="22">
        <f>U13</f>
        <v>0</v>
      </c>
      <c r="AC7" s="22" t="str">
        <f>IF(N23="","",N23)</f>
        <v/>
      </c>
      <c r="AD7" s="22" t="str">
        <f>IF(M23="","",M23)</f>
        <v/>
      </c>
      <c r="AE7" s="22" t="str">
        <f>IF(N25="","",N25)</f>
        <v/>
      </c>
      <c r="AF7" s="22" t="str">
        <f>IF(M25="","",M25)</f>
        <v/>
      </c>
      <c r="AG7" s="22" t="str">
        <f>IF(N27="","",N27)</f>
        <v/>
      </c>
      <c r="AH7" s="22" t="str">
        <f>IF(M27="","",M27)</f>
        <v/>
      </c>
      <c r="AI7" s="162"/>
      <c r="AJ7" s="153"/>
      <c r="AK7" s="153"/>
      <c r="AL7" s="153"/>
      <c r="AM7" s="153"/>
      <c r="AN7" s="167"/>
      <c r="AO7" s="168"/>
      <c r="AP7" s="168"/>
      <c r="AQ7" s="168"/>
      <c r="AR7" s="159"/>
      <c r="AS7" s="163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2.5" customHeight="1">
      <c r="B8" s="38"/>
      <c r="C8" s="143"/>
      <c r="D8" s="143"/>
      <c r="E8" s="143"/>
      <c r="F8" s="143"/>
      <c r="G8" s="143"/>
      <c r="H8" s="9"/>
      <c r="I8" s="1"/>
      <c r="J8" s="8"/>
      <c r="L8" s="164" t="str">
        <f>G6</f>
        <v>Counties Manukau</v>
      </c>
      <c r="M8" s="154" t="str">
        <f>IF(AND(M9="",N9=""),"",IF(AND(M9=0,N9=0),"",IF(M9=N9,2,IF(M9="F",0,IF(N9="F",3,IF(M9&gt;N9,3,IF(M9&lt;N9,1,"")))))))</f>
        <v/>
      </c>
      <c r="N8" s="155"/>
      <c r="O8" s="160"/>
      <c r="P8" s="161"/>
      <c r="Q8" s="154" t="str">
        <f>IF(AND(Q9="",R9=""),"",IF(AND(Q9=0,R9=0),"",IF(Q9=R9,2,IF(Q9="F",0,IF(R9="F",3,IF(Q9&gt;R9,3,IF(Q9&lt;R9,1,"")))))))</f>
        <v/>
      </c>
      <c r="R8" s="155"/>
      <c r="S8" s="154" t="str">
        <f>IF(AND(S9="",T9=""),"",IF(AND(S9=0,T9=0),"",IF(S9=T9,2,IF(S9="F",0,IF(T9="F",3,IF(S9&gt;T9,3,IF(S9&lt;T9,1,"")))))))</f>
        <v/>
      </c>
      <c r="T8" s="155"/>
      <c r="U8" s="156" t="str">
        <f>IF(AND(U9="",V9=""),"",IF(AND(U9=0,V9=0),"",IF(U9=V9,2,IF(U9="F",0,IF(V9="F",3,IF(U9&gt;V9,3,IF(U9&lt;V9,1,"")))))))</f>
        <v/>
      </c>
      <c r="V8" s="156"/>
      <c r="W8" s="160" t="str">
        <f>IF(AND(W9="",X9=""),"",IF(AND(W9=0,X9=0),"",IF(W9=X9,2,IF(W9="F",0,IF(X9="F",3,IF(W9&gt;X9,3,IF(W9&lt;X9,1,"")))))))</f>
        <v/>
      </c>
      <c r="X8" s="161"/>
      <c r="Y8" s="154" t="str">
        <f>IF(AND(Y9="",Z9=""),"",IF(AND(Y9=0,Z9=0),"",IF(Y9=Z9,2,IF(Y9="F",0,IF(Z9="F",3,IF(Y9&gt;Z9,3,IF(Y9&lt;Z9,1,"")))))))</f>
        <v/>
      </c>
      <c r="Z8" s="155"/>
      <c r="AA8" s="154" t="str">
        <f>IF(AND(AA9="",AB9=""),"",IF(AND(AA9=0,AB9=0),"",IF(AA9=AB9,2,IF(AA9="F",0,IF(AB9="F",3,IF(AA9&gt;AB9,3,IF(AA9&lt;AB9,1,"")))))))</f>
        <v/>
      </c>
      <c r="AB8" s="155"/>
      <c r="AC8" s="154" t="str">
        <f>IF(AND(AC9="",AD9=""),"",IF(AND(AC9=0,AD9=0),"",IF(AC9=AD9,2,IF(AC9="F",0,IF(AD9="F",3,IF(AC9&gt;AD9,3,IF(AC9&lt;AD9,1,"")))))))</f>
        <v/>
      </c>
      <c r="AD8" s="155"/>
      <c r="AE8" s="154" t="str">
        <f>IF(AND(AE9="",AF9=""),"",IF(AND(AE9=0,AF9=0),"",IF(AE9=AF9,2,IF(AE9="F",0,IF(AF9="F",3,IF(AE9&gt;AF9,3,IF(AE9&lt;AF9,1,"")))))))</f>
        <v/>
      </c>
      <c r="AF8" s="155"/>
      <c r="AG8" s="154" t="str">
        <f>IF(AND(AG9="",AH9=""),"",IF(AND(AG9=0,AH9=0),"",IF(AG9=AH9,2,IF(AG9="F",0,IF(AH9="F",3,IF(AG9&gt;AH9,3,IF(AG9&lt;AH9,1,"")))))))</f>
        <v/>
      </c>
      <c r="AH8" s="155"/>
      <c r="AI8" s="157">
        <f>COUNTIF(M8:AF8,"&lt;4")</f>
        <v>0</v>
      </c>
      <c r="AJ8" s="151">
        <f>COUNTIF(M8:AG8,"3")</f>
        <v>0</v>
      </c>
      <c r="AK8" s="151">
        <f>COUNTIF(M8:AG8,"2")</f>
        <v>0</v>
      </c>
      <c r="AL8" s="151">
        <f>COUNTIF(M8:AG8,"1")</f>
        <v>0</v>
      </c>
      <c r="AM8" s="151">
        <f>COUNTIF(M8:AG8,"0")</f>
        <v>0</v>
      </c>
      <c r="AN8" s="166" t="str">
        <f>IF(OR(L8="",BE9=0),"",SUM(AG8,AE8,AC8,AA8,Y8,W8,U8,S8,Q8,O8,M8))</f>
        <v/>
      </c>
      <c r="AO8" s="144">
        <f>SUM(AG9,AE9,AC9,AA9,Y9,W9,U9,S9,Q9,O9,M9)</f>
        <v>0</v>
      </c>
      <c r="AP8" s="144">
        <f>SUM(AH9,AF9,AD9,AB9,Z9,X9,V9,T9,R9,P9,N9)</f>
        <v>0</v>
      </c>
      <c r="AQ8" s="144">
        <f>AO8-AP8</f>
        <v>0</v>
      </c>
      <c r="AR8" s="146" t="str">
        <f>IF(OR(L8="",BE9=0),"",1+COUNTIF(AU9:BD9,"Less"))</f>
        <v/>
      </c>
      <c r="AS8" s="148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2.5" customHeight="1">
      <c r="A9" s="110" t="s">
        <v>4</v>
      </c>
      <c r="B9" s="38">
        <v>1</v>
      </c>
      <c r="C9" s="50" t="str">
        <f>C5</f>
        <v>Canterbury</v>
      </c>
      <c r="D9" s="81"/>
      <c r="E9" s="51" t="s">
        <v>2</v>
      </c>
      <c r="F9" s="52">
        <v>2</v>
      </c>
      <c r="G9" s="50" t="str">
        <f>G6</f>
        <v>Counties Manukau</v>
      </c>
      <c r="H9" s="81"/>
      <c r="I9" s="51">
        <v>1</v>
      </c>
      <c r="J9" s="58">
        <v>1.4</v>
      </c>
      <c r="L9" s="164"/>
      <c r="M9" s="23">
        <f>H9</f>
        <v>0</v>
      </c>
      <c r="N9" s="23">
        <f>D9</f>
        <v>0</v>
      </c>
      <c r="O9" s="20"/>
      <c r="P9" s="21"/>
      <c r="Q9" s="22">
        <f>IF(P11="","",P11)</f>
        <v>0</v>
      </c>
      <c r="R9" s="22">
        <f>IF(O11="","",O11)</f>
        <v>0</v>
      </c>
      <c r="S9" s="22">
        <f>IF(P13="","",P13)</f>
        <v>0</v>
      </c>
      <c r="T9" s="22">
        <f>IF(O13="","",O13)</f>
        <v>0</v>
      </c>
      <c r="U9" s="22">
        <f>H21</f>
        <v>0</v>
      </c>
      <c r="V9" s="25">
        <f>D21</f>
        <v>0</v>
      </c>
      <c r="W9" s="20" t="str">
        <f>IF(P17="","",P17)</f>
        <v/>
      </c>
      <c r="X9" s="21" t="str">
        <f>IF(O17="","",O17)</f>
        <v/>
      </c>
      <c r="Y9" s="26">
        <f>X11</f>
        <v>0</v>
      </c>
      <c r="Z9" s="26">
        <f>W11</f>
        <v>0</v>
      </c>
      <c r="AA9" s="22">
        <f>X13</f>
        <v>0</v>
      </c>
      <c r="AB9" s="22">
        <f>W13</f>
        <v>0</v>
      </c>
      <c r="AC9" s="22" t="str">
        <f>IF(P23="","",P23)</f>
        <v/>
      </c>
      <c r="AD9" s="22" t="str">
        <f>IF(O23="","",O23)</f>
        <v/>
      </c>
      <c r="AE9" s="22" t="str">
        <f>IF(P25="","",P25)</f>
        <v/>
      </c>
      <c r="AF9" s="22" t="str">
        <f>IF(O25="","",O25)</f>
        <v/>
      </c>
      <c r="AG9" s="22" t="str">
        <f>IF(P27="","",P27)</f>
        <v/>
      </c>
      <c r="AH9" s="22" t="str">
        <f>IF(O27="","",O27)</f>
        <v/>
      </c>
      <c r="AI9" s="162"/>
      <c r="AJ9" s="153"/>
      <c r="AK9" s="153"/>
      <c r="AL9" s="153"/>
      <c r="AM9" s="153"/>
      <c r="AN9" s="167"/>
      <c r="AO9" s="168"/>
      <c r="AP9" s="168"/>
      <c r="AQ9" s="168"/>
      <c r="AR9" s="159"/>
      <c r="AS9" s="163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22.5" customHeight="1">
      <c r="A10" s="111"/>
      <c r="B10" s="38">
        <v>3</v>
      </c>
      <c r="C10" s="50" t="str">
        <f>G5</f>
        <v>North Harbour</v>
      </c>
      <c r="D10" s="81"/>
      <c r="E10" s="51" t="s">
        <v>2</v>
      </c>
      <c r="F10" s="52">
        <v>4</v>
      </c>
      <c r="G10" s="50" t="str">
        <f>C6</f>
        <v>Auckland</v>
      </c>
      <c r="H10" s="81"/>
      <c r="I10" s="51">
        <v>2</v>
      </c>
      <c r="J10" s="58">
        <v>1.4</v>
      </c>
      <c r="L10" s="164" t="str">
        <f>G5</f>
        <v>North Harbour</v>
      </c>
      <c r="M10" s="154" t="str">
        <f>IF(AND(M11="",N11=""),"",IF(AND(M11=0,N11=0),"",IF(M11=N11,2,IF(M11="F",0,IF(N11="F",3,IF(M11&gt;N11,3,IF(M11&lt;N11,1,"")))))))</f>
        <v/>
      </c>
      <c r="N10" s="155"/>
      <c r="O10" s="154" t="str">
        <f>IF(AND(O11="",P11=""),"",IF(AND(O11=0,P11=0),"",IF(O11=P11,2,IF(O11="F",0,IF(P11="F",3,IF(O11&gt;P11,3,IF(O11&lt;P11,1,"")))))))</f>
        <v/>
      </c>
      <c r="P10" s="155"/>
      <c r="Q10" s="160" t="str">
        <f>IF(AND(Q11="",R11=""),"",IF(Q11=R11,2,IF(Q11="F",0,IF(R11="F",3,IF(Q11&gt;R11,3,IF(Q11&lt;R11,1,""))))))</f>
        <v/>
      </c>
      <c r="R10" s="161"/>
      <c r="S10" s="154" t="str">
        <f>IF(AND(S11="",T11=""),"",IF(AND(S11=0,T11=0),"",IF(S11=T11,2,IF(S11="F",0,IF(T11="F",3,IF(S11&gt;T11,3,IF(S11&lt;T11,1,"")))))))</f>
        <v/>
      </c>
      <c r="T10" s="155"/>
      <c r="U10" s="154" t="str">
        <f>IF(AND(U11="",V11=""),"",IF(AND(U11=0,V11=0),"",IF(U11=V11,2,IF(U11="F",0,IF(V11="F",3,IF(U11&gt;V11,3,IF(U11&lt;V11,1,"")))))))</f>
        <v/>
      </c>
      <c r="V10" s="155"/>
      <c r="W10" s="156" t="str">
        <f>IF(AND(W11="",X11=""),"",IF(AND(W11=0,X11=0),"",IF(W11=X11,2,IF(W11="F",0,IF(X11="F",3,IF(W11&gt;X11,3,IF(W11&lt;X11,1,"")))))))</f>
        <v/>
      </c>
      <c r="X10" s="156"/>
      <c r="Y10" s="160" t="str">
        <f>IF(AND(Y11="",Z11=""),"",IF(AND(Y11=0,Z11=0),"",IF(Y11=Z11,2,IF(Y11="F",0,IF(Z11="F",3,IF(Y11&gt;Z11,3,IF(Y11&lt;Z11,1,"")))))))</f>
        <v/>
      </c>
      <c r="Z10" s="161"/>
      <c r="AA10" s="154" t="str">
        <f>IF(AND(AA11="",AB11=""),"",IF(AND(AA11=0,AB11=0),"",IF(AA11=AB11,2,IF(AA11="F",0,IF(AB11="F",3,IF(AA11&gt;AB11,3,IF(AA11&lt;AB11,1,"")))))))</f>
        <v/>
      </c>
      <c r="AB10" s="155"/>
      <c r="AC10" s="154" t="str">
        <f>IF(AND(AC11="",AD11=""),"",IF(AND(AC11=0,AD11=0),"",IF(AC11=AD11,2,IF(AC11="F",0,IF(AD11="F",3,IF(AC11&gt;AD11,3,IF(AC11&lt;AD11,1,"")))))))</f>
        <v/>
      </c>
      <c r="AD10" s="155"/>
      <c r="AE10" s="154" t="str">
        <f>IF(AND(AE11="",AF11=""),"",IF(AND(AE11=0,AF11=0),"",IF(AE11=AF11,2,IF(AE11="F",0,IF(AF11="F",3,IF(AE11&gt;AF11,3,IF(AE11&lt;AF11,1,"")))))))</f>
        <v/>
      </c>
      <c r="AF10" s="155"/>
      <c r="AG10" s="154" t="str">
        <f>IF(AND(AG11="",AH11=""),"",IF(AND(AG11=0,AH11=0),"",IF(AG11=AH11,2,IF(AG11="F",0,IF(AH11="F",3,IF(AG11&gt;AH11,3,IF(AG11&lt;AH11,1,"")))))))</f>
        <v/>
      </c>
      <c r="AH10" s="155"/>
      <c r="AI10" s="157">
        <f>COUNTIF(M10:AF10,"&lt;4")</f>
        <v>0</v>
      </c>
      <c r="AJ10" s="151">
        <f>COUNTIF(M10:AG10,"3")</f>
        <v>0</v>
      </c>
      <c r="AK10" s="151">
        <f>COUNTIF(M10:AG10,"2")</f>
        <v>0</v>
      </c>
      <c r="AL10" s="151">
        <f>COUNTIF(M10:AG10,"1")</f>
        <v>0</v>
      </c>
      <c r="AM10" s="151">
        <f>COUNTIF(M10:AG10,"0")</f>
        <v>0</v>
      </c>
      <c r="AN10" s="166" t="str">
        <f>IF(OR(L10="",BE11=0),"",SUM(AG10,AE10,AC10,AA10,Y10,W10,U10,S10,Q10,O10,M10))</f>
        <v/>
      </c>
      <c r="AO10" s="144">
        <f>SUM(AG11,AE11,AC11,AA11,Y11,W11,U11,S11,Q11,O11,M11)</f>
        <v>0</v>
      </c>
      <c r="AP10" s="144">
        <f>SUM(AH11,AF11,AD11,AB11,Z11,X11,V11,T11,R11,P11,N11)</f>
        <v>0</v>
      </c>
      <c r="AQ10" s="144">
        <f>AO10-AP10</f>
        <v>0</v>
      </c>
      <c r="AR10" s="146" t="str">
        <f>IF(OR(L10="",BE11=0),"",1+COUNTIF(AU11:BD11,"Less"))</f>
        <v/>
      </c>
      <c r="AS10" s="148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2.5" customHeight="1">
      <c r="A11" s="111"/>
      <c r="B11" s="38"/>
      <c r="C11" s="50"/>
      <c r="D11" s="61"/>
      <c r="E11" s="51"/>
      <c r="F11" s="52"/>
      <c r="G11" s="50"/>
      <c r="H11" s="61"/>
      <c r="I11" s="51"/>
      <c r="J11" s="58"/>
      <c r="L11" s="164"/>
      <c r="M11" s="23">
        <f>H5</f>
        <v>0</v>
      </c>
      <c r="N11" s="23">
        <f>D5</f>
        <v>0</v>
      </c>
      <c r="O11" s="23">
        <f>H14</f>
        <v>0</v>
      </c>
      <c r="P11" s="23">
        <f>D14</f>
        <v>0</v>
      </c>
      <c r="Q11" s="20"/>
      <c r="R11" s="21"/>
      <c r="S11" s="22">
        <f>IF(R13="","",R13)</f>
        <v>0</v>
      </c>
      <c r="T11" s="22">
        <f>IF(Q13="","",Q13)</f>
        <v>0</v>
      </c>
      <c r="U11" s="22">
        <f>H17</f>
        <v>0</v>
      </c>
      <c r="V11" s="22">
        <f>D17</f>
        <v>0</v>
      </c>
      <c r="W11" s="22">
        <f>H26</f>
        <v>0</v>
      </c>
      <c r="X11" s="25">
        <f>D26</f>
        <v>0</v>
      </c>
      <c r="Y11" s="20" t="str">
        <f>IF(R19="","",R19)</f>
        <v/>
      </c>
      <c r="Z11" s="21" t="str">
        <f>IF(Q19="","",Q19)</f>
        <v/>
      </c>
      <c r="AA11" s="26">
        <f>Z13</f>
        <v>0</v>
      </c>
      <c r="AB11" s="26">
        <f>Y13</f>
        <v>0</v>
      </c>
      <c r="AC11" s="22" t="str">
        <f>IF(R23="","",R23)</f>
        <v/>
      </c>
      <c r="AD11" s="22" t="str">
        <f>IF(Q23="","",Q23)</f>
        <v/>
      </c>
      <c r="AE11" s="22" t="str">
        <f>IF(R25="","",R25)</f>
        <v/>
      </c>
      <c r="AF11" s="22" t="str">
        <f>IF(Q25="","",Q25)</f>
        <v/>
      </c>
      <c r="AG11" s="22" t="str">
        <f>IF(R27="","",R27)</f>
        <v/>
      </c>
      <c r="AH11" s="22" t="str">
        <f>IF(Q27="","",Q27)</f>
        <v/>
      </c>
      <c r="AI11" s="162"/>
      <c r="AJ11" s="153"/>
      <c r="AK11" s="153"/>
      <c r="AL11" s="153"/>
      <c r="AM11" s="153"/>
      <c r="AN11" s="167"/>
      <c r="AO11" s="168"/>
      <c r="AP11" s="168"/>
      <c r="AQ11" s="168"/>
      <c r="AR11" s="159"/>
      <c r="AS11" s="163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2.5" customHeight="1">
      <c r="B12" s="38"/>
      <c r="C12" s="143"/>
      <c r="D12" s="143"/>
      <c r="E12" s="143"/>
      <c r="F12" s="143"/>
      <c r="G12" s="143"/>
      <c r="H12" s="9"/>
      <c r="I12" s="19"/>
      <c r="J12" s="19"/>
      <c r="L12" s="164" t="str">
        <f>C6</f>
        <v>Auckland</v>
      </c>
      <c r="M12" s="154" t="str">
        <f>IF(AND(M13="",N13=""),"",IF(AND(M13=0,N13=0),"",IF(M13=N13,2,IF(M13="F",0,IF(N13="F",3,IF(M13&gt;N13,3,IF(M13&lt;N13,1,"")))))))</f>
        <v/>
      </c>
      <c r="N12" s="155"/>
      <c r="O12" s="154" t="str">
        <f>IF(AND(O13="",P13=""),"",IF(AND(O13=0,P13=0),"",IF(O13=P13,2,IF(O13="F",0,IF(P13="F",3,IF(O13&gt;P13,3,IF(O13&lt;P13,1,"")))))))</f>
        <v/>
      </c>
      <c r="P12" s="155"/>
      <c r="Q12" s="154" t="str">
        <f>IF(AND(Q13="",R13=""),"",IF(AND(Q13=0,R13=0),"",IF(Q13=R13,2,IF(Q13="F",0,IF(R13="F",3,IF(Q13&gt;R13,3,IF(Q13&lt;R13,1,"")))))))</f>
        <v/>
      </c>
      <c r="R12" s="155"/>
      <c r="S12" s="160"/>
      <c r="T12" s="161"/>
      <c r="U12" s="154" t="str">
        <f>IF(AND(U13="",V13=""),"",IF(AND(U13=0,V13=0),"",IF(U13=V13,2,IF(U13="F",0,IF(V13="F",3,IF(U13&gt;V13,3,IF(U13&lt;V13,1,"")))))))</f>
        <v/>
      </c>
      <c r="V12" s="155"/>
      <c r="W12" s="154" t="str">
        <f>IF(AND(W13="",X13=""),"",IF(AND(W13=0,X13=0),"",IF(W13=X13,2,IF(W13="F",0,IF(X13="F",3,IF(W13&gt;X13,3,IF(W13&lt;X13,1,"")))))))</f>
        <v/>
      </c>
      <c r="X12" s="155"/>
      <c r="Y12" s="156" t="str">
        <f>IF(AND(Y13="",Z13=""),"",IF(AND(Y13=0,Z13=0),"",IF(Y13=Z13,2,IF(Y13="F",0,IF(Z13="F",3,IF(Y13&gt;Z13,3,IF(Y13&lt;Z13,1,"")))))))</f>
        <v/>
      </c>
      <c r="Z12" s="156"/>
      <c r="AA12" s="160" t="str">
        <f>IF(AND(AA13="",AB13=""),"",IF(AND(AA13=0,AB13=0),"",IF(AA13=AB13,2,IF(AA13="F",0,IF(AB13="F",3,IF(AA13&gt;AB13,3,IF(AA13&lt;AB13,1,"")))))))</f>
        <v/>
      </c>
      <c r="AB12" s="161"/>
      <c r="AC12" s="154" t="str">
        <f>IF(AND(AC13="",AD13=""),"",IF(AND(AC13=0,AD13=0),"",IF(AC13=AD13,2,IF(AC13="F",0,IF(AD13="F",3,IF(AC13&gt;AD13,3,IF(AC13&lt;AD13,1,"")))))))</f>
        <v/>
      </c>
      <c r="AD12" s="155"/>
      <c r="AE12" s="154" t="str">
        <f>IF(AND(AE13="",AF13=""),"",IF(AND(AE13=0,AF13=0),"",IF(AE13=AF13,2,IF(AE13="F",0,IF(AF13="F",3,IF(AE13&gt;AF13,3,IF(AE13&lt;AF13,1,"")))))))</f>
        <v/>
      </c>
      <c r="AF12" s="155"/>
      <c r="AG12" s="154" t="str">
        <f>IF(AND(AG13="",AH13=""),"",IF(AND(AG13=0,AH13=0),"",IF(AG13=AH13,2,IF(AG13="F",0,IF(AH13="F",3,IF(AG13&gt;AH13,3,IF(AG13&lt;AH13,1,"")))))))</f>
        <v/>
      </c>
      <c r="AH12" s="155"/>
      <c r="AI12" s="157">
        <f>COUNTIF(M12:AF12,"&lt;4")</f>
        <v>0</v>
      </c>
      <c r="AJ12" s="151">
        <f>COUNTIF(M12:AG12,"3")</f>
        <v>0</v>
      </c>
      <c r="AK12" s="151">
        <f>COUNTIF(M12:AG12,"2")</f>
        <v>0</v>
      </c>
      <c r="AL12" s="151">
        <f>COUNTIF(M12:AG12,"1")</f>
        <v>0</v>
      </c>
      <c r="AM12" s="151">
        <f>COUNTIF(M12:AG12,"0")</f>
        <v>0</v>
      </c>
      <c r="AN12" s="166" t="str">
        <f>IF(OR(L12="",BE13=0),"",SUM(AG12,AE12,AC12,AA12,Y12,W12,U12,S12,Q12,O12,M12))</f>
        <v/>
      </c>
      <c r="AO12" s="144">
        <f>SUM(AG13,AE13,AC13,AA13,Y13,W13,U13,S13,Q13,O13,M13)</f>
        <v>0</v>
      </c>
      <c r="AP12" s="144">
        <f>SUM(AH13,AF13,AD13,AB13,Z13,X13,V13,T13,R13,P13,N13)</f>
        <v>0</v>
      </c>
      <c r="AQ12" s="144">
        <f>AO12-AP12</f>
        <v>0</v>
      </c>
      <c r="AR12" s="146" t="str">
        <f>IF(OR(L12="",BE13=0),"",1+COUNTIF(AU13:BD13,"Less"))</f>
        <v/>
      </c>
      <c r="AS12" s="148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2.5" customHeight="1" thickBot="1">
      <c r="A13" s="112" t="s">
        <v>5</v>
      </c>
      <c r="B13" s="38">
        <v>1</v>
      </c>
      <c r="C13" s="50" t="str">
        <f>C9</f>
        <v>Canterbury</v>
      </c>
      <c r="D13" s="81"/>
      <c r="E13" s="51" t="s">
        <v>2</v>
      </c>
      <c r="F13" s="52">
        <v>4</v>
      </c>
      <c r="G13" s="50" t="str">
        <f>G10</f>
        <v>Auckland</v>
      </c>
      <c r="H13" s="81"/>
      <c r="I13" s="51">
        <v>10</v>
      </c>
      <c r="J13" s="57">
        <v>3.4</v>
      </c>
      <c r="L13" s="165"/>
      <c r="M13" s="30">
        <f>H13</f>
        <v>0</v>
      </c>
      <c r="N13" s="30">
        <f>D13</f>
        <v>0</v>
      </c>
      <c r="O13" s="30">
        <f>D6</f>
        <v>0</v>
      </c>
      <c r="P13" s="30">
        <f>H6</f>
        <v>0</v>
      </c>
      <c r="Q13" s="30">
        <f>H10</f>
        <v>0</v>
      </c>
      <c r="R13" s="30">
        <f>D10</f>
        <v>0</v>
      </c>
      <c r="S13" s="31"/>
      <c r="T13" s="32"/>
      <c r="U13" s="33">
        <f>H25</f>
        <v>0</v>
      </c>
      <c r="V13" s="33">
        <f>D25</f>
        <v>0</v>
      </c>
      <c r="W13" s="98">
        <f>D18</f>
        <v>0</v>
      </c>
      <c r="X13" s="33">
        <f>H18</f>
        <v>0</v>
      </c>
      <c r="Y13" s="33">
        <f>H22</f>
        <v>0</v>
      </c>
      <c r="Z13" s="34">
        <f>D22</f>
        <v>0</v>
      </c>
      <c r="AA13" s="31" t="str">
        <f>IF(T21="","",T21)</f>
        <v/>
      </c>
      <c r="AB13" s="32" t="str">
        <f>IF(S21="","",S21)</f>
        <v/>
      </c>
      <c r="AC13" s="33" t="str">
        <f>IF(T23="","",T23)</f>
        <v/>
      </c>
      <c r="AD13" s="33" t="str">
        <f>IF(S23="","",S23)</f>
        <v/>
      </c>
      <c r="AE13" s="33" t="str">
        <f>IF(T25="","",T25)</f>
        <v/>
      </c>
      <c r="AF13" s="33" t="str">
        <f>IF(S25="","",S25)</f>
        <v/>
      </c>
      <c r="AG13" s="33" t="str">
        <f>IF(T27="","",T27)</f>
        <v/>
      </c>
      <c r="AH13" s="33" t="str">
        <f>IF(S27="","",S27)</f>
        <v/>
      </c>
      <c r="AI13" s="158"/>
      <c r="AJ13" s="152"/>
      <c r="AK13" s="152"/>
      <c r="AL13" s="152"/>
      <c r="AM13" s="152"/>
      <c r="AN13" s="169"/>
      <c r="AO13" s="145"/>
      <c r="AP13" s="145"/>
      <c r="AQ13" s="145"/>
      <c r="AR13" s="147"/>
      <c r="AS13" s="149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2.5" customHeight="1">
      <c r="A14" s="108"/>
      <c r="B14" s="38">
        <v>2</v>
      </c>
      <c r="C14" s="50" t="str">
        <f>G9</f>
        <v>Counties Manukau</v>
      </c>
      <c r="D14" s="81"/>
      <c r="E14" s="51" t="s">
        <v>2</v>
      </c>
      <c r="F14" s="55">
        <v>3</v>
      </c>
      <c r="G14" s="50" t="str">
        <f>C10</f>
        <v>North Harbour</v>
      </c>
      <c r="H14" s="81"/>
      <c r="I14" s="51">
        <v>9</v>
      </c>
      <c r="J14" s="57">
        <v>3.4</v>
      </c>
      <c r="L14" s="84"/>
      <c r="M14" s="85"/>
      <c r="N14" s="85"/>
      <c r="O14" s="85"/>
      <c r="P14" s="85"/>
      <c r="Q14" s="85"/>
      <c r="R14" s="85"/>
      <c r="S14" s="85"/>
      <c r="T14" s="85"/>
      <c r="U14" s="92"/>
      <c r="V14" s="92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7"/>
      <c r="AJ14" s="88"/>
      <c r="AK14" s="88"/>
      <c r="AL14" s="88"/>
      <c r="AM14" s="88"/>
      <c r="AN14" s="89"/>
      <c r="AO14" s="90"/>
      <c r="AP14" s="90"/>
      <c r="AQ14" s="90"/>
      <c r="AR14" s="87"/>
      <c r="AS14" s="150"/>
      <c r="AT14" s="48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22.5" customHeight="1">
      <c r="A15" s="105"/>
      <c r="B15" s="42"/>
      <c r="C15" s="50"/>
      <c r="D15" s="61"/>
      <c r="E15" s="54"/>
      <c r="F15" s="56"/>
      <c r="G15" s="50"/>
      <c r="H15" s="61"/>
      <c r="I15" s="51"/>
      <c r="J15" s="51"/>
      <c r="L15" s="84"/>
      <c r="M15" s="82"/>
      <c r="N15" s="82"/>
      <c r="O15" s="82"/>
      <c r="P15" s="82"/>
      <c r="Q15" s="82"/>
      <c r="R15" s="82"/>
      <c r="S15" s="82"/>
      <c r="T15" s="82"/>
      <c r="U15" s="93"/>
      <c r="V15" s="93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7"/>
      <c r="AJ15" s="88"/>
      <c r="AK15" s="88"/>
      <c r="AL15" s="88"/>
      <c r="AM15" s="88"/>
      <c r="AN15" s="89"/>
      <c r="AO15" s="90"/>
      <c r="AP15" s="90"/>
      <c r="AQ15" s="90"/>
      <c r="AR15" s="87"/>
      <c r="AS15" s="142"/>
      <c r="AT15" s="48"/>
      <c r="AU15" s="49" t="str">
        <f>IF(BE7=0,"",IF(AN14&lt;AN6,"Less","Greater"))</f>
        <v/>
      </c>
      <c r="AV15" s="49" t="str">
        <f>IF(BE9=0,"",IF(AN14&lt;AN8,"Less","Greater"))</f>
        <v/>
      </c>
      <c r="AW15" s="49" t="str">
        <f>IF(BE11=0,"",IF(AN14&lt;AN10,"Less","Greater"))</f>
        <v/>
      </c>
      <c r="AX15" s="49" t="str">
        <f>IF(BE13=0,"",IF(AN14&lt;AN12,"Less","Greater"))</f>
        <v/>
      </c>
      <c r="AY15" s="49" t="s">
        <v>23</v>
      </c>
      <c r="AZ15" s="49" t="str">
        <f>IF(BE17=0,"",IF(AN14&lt;AN16,"Less","Greater"))</f>
        <v/>
      </c>
      <c r="BA15" s="49" t="str">
        <f>IF(BE19=0,"",IF(AN14&lt;AN18,"Less","Greater"))</f>
        <v/>
      </c>
      <c r="BB15" s="49" t="str">
        <f>IF(BE21=0,"",IF(AN14&lt;AN20,"Less","Greater"))</f>
        <v/>
      </c>
      <c r="BC15" s="49" t="str">
        <f>IF(BE23=0,"",IF(AN14&lt;AN22,"Less","Greater"))</f>
        <v/>
      </c>
      <c r="BD15" s="49" t="str">
        <f>IF(BE25=0,"",IF(AN14&lt;AN24,"Less","Greater"))</f>
        <v/>
      </c>
      <c r="BE15" s="49">
        <f>COUNT(M14:AF14)</f>
        <v>0</v>
      </c>
    </row>
    <row r="16" spans="1:57" ht="22.5" customHeight="1">
      <c r="B16" s="43"/>
      <c r="C16" s="143" t="s">
        <v>55</v>
      </c>
      <c r="D16" s="143"/>
      <c r="E16" s="143"/>
      <c r="F16" s="143"/>
      <c r="G16" s="143"/>
      <c r="H16" s="16"/>
      <c r="I16" s="1"/>
      <c r="J16" s="1"/>
      <c r="L16" s="84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92"/>
      <c r="X16" s="92"/>
      <c r="Y16" s="92"/>
      <c r="Z16" s="92"/>
      <c r="AA16" s="92"/>
      <c r="AB16" s="92"/>
      <c r="AC16" s="85"/>
      <c r="AD16" s="85"/>
      <c r="AE16" s="85"/>
      <c r="AF16" s="85"/>
      <c r="AG16" s="85"/>
      <c r="AH16" s="85"/>
      <c r="AI16" s="87"/>
      <c r="AJ16" s="88"/>
      <c r="AK16" s="88"/>
      <c r="AL16" s="88"/>
      <c r="AM16" s="88"/>
      <c r="AN16" s="89"/>
      <c r="AO16" s="90"/>
      <c r="AP16" s="90"/>
      <c r="AQ16" s="90"/>
      <c r="AR16" s="87"/>
      <c r="AS16" s="141"/>
      <c r="AT16" s="48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22.5" customHeight="1">
      <c r="A17" s="104" t="s">
        <v>6</v>
      </c>
      <c r="B17" s="38"/>
      <c r="C17" s="50" t="str">
        <f>C13</f>
        <v>Canterbury</v>
      </c>
      <c r="D17" s="81"/>
      <c r="E17" s="51" t="s">
        <v>2</v>
      </c>
      <c r="F17" s="52">
        <v>3</v>
      </c>
      <c r="G17" s="50" t="str">
        <f>G14</f>
        <v>North Harbour</v>
      </c>
      <c r="H17" s="81"/>
      <c r="I17" s="51">
        <v>7</v>
      </c>
      <c r="J17" s="51" t="s">
        <v>72</v>
      </c>
      <c r="L17" s="84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93"/>
      <c r="X17" s="93"/>
      <c r="Y17" s="93"/>
      <c r="Z17" s="93"/>
      <c r="AA17" s="93"/>
      <c r="AB17" s="93"/>
      <c r="AC17" s="82"/>
      <c r="AD17" s="82"/>
      <c r="AE17" s="82"/>
      <c r="AF17" s="82"/>
      <c r="AG17" s="82"/>
      <c r="AH17" s="82"/>
      <c r="AI17" s="87"/>
      <c r="AJ17" s="88"/>
      <c r="AK17" s="88"/>
      <c r="AL17" s="88"/>
      <c r="AM17" s="88"/>
      <c r="AN17" s="89"/>
      <c r="AO17" s="90"/>
      <c r="AP17" s="90"/>
      <c r="AQ17" s="90"/>
      <c r="AR17" s="87"/>
      <c r="AS17" s="142"/>
      <c r="AT17" s="48"/>
      <c r="AU17" s="49" t="str">
        <f>IF(BE7=0,"",IF(AN16&lt;AN6,"Less","Greater"))</f>
        <v/>
      </c>
      <c r="AV17" s="49" t="str">
        <f>IF(BE9=0,"",IF(AN16&lt;AN8,"Less","Greater"))</f>
        <v/>
      </c>
      <c r="AW17" s="49" t="str">
        <f>IF(BE11=0,"",IF(AN16&lt;AN10,"Less","Greater"))</f>
        <v/>
      </c>
      <c r="AX17" s="49" t="str">
        <f>IF(BE13=0,"",IF(AN16&lt;AN12,"Less","Greater"))</f>
        <v/>
      </c>
      <c r="AY17" s="49" t="str">
        <f>IF(BE15=0,"",IF(AN16&lt;AN14,"Less","Greater"))</f>
        <v/>
      </c>
      <c r="AZ17" s="49" t="s">
        <v>23</v>
      </c>
      <c r="BA17" s="49" t="str">
        <f>IF(BE19=0,"",IF(AN16&lt;AN18,"Less","Greater"))</f>
        <v/>
      </c>
      <c r="BB17" s="49" t="str">
        <f>IF(BE21=0,"",IF(AN16&lt;AN20,"Less","Greater"))</f>
        <v/>
      </c>
      <c r="BC17" s="49" t="str">
        <f>IF(BE23=0,"",IF(AN16&lt;AN22,"Less","Greater"))</f>
        <v/>
      </c>
      <c r="BD17" s="49" t="str">
        <f>IF(BE25=0,"",IF(AN16&lt;AN24,"Less","Greater"))</f>
        <v/>
      </c>
      <c r="BE17" s="49">
        <f>COUNT(M16:AF16)</f>
        <v>0</v>
      </c>
    </row>
    <row r="18" spans="1:57" ht="22.5" customHeight="1">
      <c r="A18" s="108"/>
      <c r="B18" s="38"/>
      <c r="C18" s="50" t="str">
        <f>G13</f>
        <v>Auckland</v>
      </c>
      <c r="D18" s="81"/>
      <c r="E18" s="51" t="s">
        <v>2</v>
      </c>
      <c r="F18" s="52">
        <v>2</v>
      </c>
      <c r="G18" s="50" t="str">
        <f>C14</f>
        <v>Counties Manukau</v>
      </c>
      <c r="H18" s="81"/>
      <c r="I18" s="51">
        <v>8</v>
      </c>
      <c r="J18" s="51" t="s">
        <v>72</v>
      </c>
      <c r="L18" s="84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92"/>
      <c r="X18" s="92"/>
      <c r="Y18" s="92"/>
      <c r="Z18" s="92"/>
      <c r="AA18" s="92"/>
      <c r="AB18" s="92"/>
      <c r="AC18" s="85"/>
      <c r="AD18" s="85"/>
      <c r="AE18" s="85"/>
      <c r="AF18" s="85"/>
      <c r="AG18" s="85"/>
      <c r="AH18" s="85"/>
      <c r="AI18" s="87"/>
      <c r="AJ18" s="88"/>
      <c r="AK18" s="88"/>
      <c r="AL18" s="88"/>
      <c r="AM18" s="88"/>
      <c r="AN18" s="89"/>
      <c r="AO18" s="90"/>
      <c r="AP18" s="90"/>
      <c r="AQ18" s="90"/>
      <c r="AR18" s="87"/>
      <c r="AS18" s="141"/>
      <c r="AT18" s="48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22.5" customHeight="1">
      <c r="A19" s="108"/>
      <c r="B19" s="38"/>
      <c r="C19" s="50"/>
      <c r="D19" s="61"/>
      <c r="E19" s="51"/>
      <c r="F19" s="52"/>
      <c r="G19" s="50"/>
      <c r="H19" s="53"/>
      <c r="I19" s="51"/>
      <c r="J19" s="51"/>
      <c r="L19" s="84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93"/>
      <c r="X19" s="93"/>
      <c r="Y19" s="93"/>
      <c r="Z19" s="93"/>
      <c r="AA19" s="93"/>
      <c r="AB19" s="93"/>
      <c r="AC19" s="82"/>
      <c r="AD19" s="82"/>
      <c r="AE19" s="82"/>
      <c r="AF19" s="82"/>
      <c r="AG19" s="82"/>
      <c r="AH19" s="82"/>
      <c r="AI19" s="87"/>
      <c r="AJ19" s="88"/>
      <c r="AK19" s="88"/>
      <c r="AL19" s="88"/>
      <c r="AM19" s="88"/>
      <c r="AN19" s="89"/>
      <c r="AO19" s="90"/>
      <c r="AP19" s="90"/>
      <c r="AQ19" s="90"/>
      <c r="AR19" s="87"/>
      <c r="AS19" s="142"/>
      <c r="AT19" s="48"/>
      <c r="AU19" s="49" t="str">
        <f>IF(BE7=0,"",IF(AN18&lt;AN6,"Less","Greater"))</f>
        <v/>
      </c>
      <c r="AV19" s="49" t="str">
        <f>IF(BE9=0,"",IF(AN18&lt;AN8,"Less","Greater"))</f>
        <v/>
      </c>
      <c r="AW19" s="49" t="str">
        <f>IF(BE11=0,"",IF(AN18&lt;AN10,"Less","Greater"))</f>
        <v/>
      </c>
      <c r="AX19" s="49" t="str">
        <f>IF(BE13=0,"",IF(AN18&lt;AN12,"Less","Greater"))</f>
        <v/>
      </c>
      <c r="AY19" s="49" t="str">
        <f>IF(BE15=0,"",IF(AN18&lt;AN14,"Less","Greater"))</f>
        <v/>
      </c>
      <c r="AZ19" s="49" t="str">
        <f>IF(BE17=0,"",IF(AN18&lt;AN16,"Less","Greater"))</f>
        <v/>
      </c>
      <c r="BA19" s="49" t="s">
        <v>23</v>
      </c>
      <c r="BB19" s="49" t="str">
        <f>IF(BE21=0,"",IF(AN18&lt;AN20,"Less","Greater"))</f>
        <v/>
      </c>
      <c r="BC19" s="49" t="str">
        <f>IF(BE23=0,"",IF(AN18&lt;AN22,"Less","Greater"))</f>
        <v/>
      </c>
      <c r="BD19" s="49" t="str">
        <f>IF(BE25=0,"",IF(AN18&lt;AN24,"Less","Greater"))</f>
        <v/>
      </c>
      <c r="BE19" s="49">
        <f>COUNT(M18:AF18)</f>
        <v>0</v>
      </c>
    </row>
    <row r="20" spans="1:57" ht="22.5" customHeight="1">
      <c r="B20" s="38"/>
      <c r="C20" s="143"/>
      <c r="D20" s="143"/>
      <c r="E20" s="143"/>
      <c r="F20" s="143"/>
      <c r="G20" s="143"/>
      <c r="H20" s="9"/>
      <c r="I20" s="19"/>
      <c r="J20" s="19"/>
      <c r="L20" s="84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92"/>
      <c r="X20" s="92"/>
      <c r="Y20" s="92"/>
      <c r="Z20" s="92"/>
      <c r="AA20" s="92"/>
      <c r="AB20" s="92"/>
      <c r="AC20" s="85"/>
      <c r="AD20" s="85"/>
      <c r="AE20" s="85"/>
      <c r="AF20" s="85"/>
      <c r="AG20" s="85"/>
      <c r="AH20" s="85"/>
      <c r="AI20" s="87"/>
      <c r="AJ20" s="88"/>
      <c r="AK20" s="88"/>
      <c r="AL20" s="88"/>
      <c r="AM20" s="88"/>
      <c r="AN20" s="89"/>
      <c r="AO20" s="90"/>
      <c r="AP20" s="90"/>
      <c r="AQ20" s="90"/>
      <c r="AR20" s="87"/>
      <c r="AS20" s="141"/>
      <c r="AT20" s="48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22.5" customHeight="1">
      <c r="A21" s="110" t="s">
        <v>7</v>
      </c>
      <c r="B21" s="38"/>
      <c r="C21" s="50" t="str">
        <f>C17</f>
        <v>Canterbury</v>
      </c>
      <c r="D21" s="81"/>
      <c r="E21" s="51" t="s">
        <v>2</v>
      </c>
      <c r="F21" s="52">
        <v>2</v>
      </c>
      <c r="G21" s="50" t="str">
        <f>G18</f>
        <v>Counties Manukau</v>
      </c>
      <c r="H21" s="81"/>
      <c r="I21" s="80">
        <v>11</v>
      </c>
      <c r="J21" s="80" t="s">
        <v>73</v>
      </c>
      <c r="L21" s="84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93"/>
      <c r="X21" s="93"/>
      <c r="Y21" s="93"/>
      <c r="Z21" s="93"/>
      <c r="AA21" s="93"/>
      <c r="AB21" s="93"/>
      <c r="AC21" s="82"/>
      <c r="AD21" s="82"/>
      <c r="AE21" s="82"/>
      <c r="AF21" s="82"/>
      <c r="AG21" s="82"/>
      <c r="AH21" s="82"/>
      <c r="AI21" s="87"/>
      <c r="AJ21" s="88"/>
      <c r="AK21" s="88"/>
      <c r="AL21" s="88"/>
      <c r="AM21" s="88"/>
      <c r="AN21" s="89"/>
      <c r="AO21" s="90"/>
      <c r="AP21" s="90"/>
      <c r="AQ21" s="90"/>
      <c r="AR21" s="87"/>
      <c r="AS21" s="142"/>
      <c r="AT21" s="48"/>
      <c r="AU21" s="49" t="str">
        <f>IF(BE7=0,"",IF(AN20&lt;AN6,"Less","Greater"))</f>
        <v/>
      </c>
      <c r="AV21" s="49" t="str">
        <f>IF(BE9=0,"",IF(AN20&lt;AN8,"Less","Greater"))</f>
        <v/>
      </c>
      <c r="AW21" s="49" t="str">
        <f>IF(BE11=0,"",IF(AN20&lt;AN10,"Less","Greater"))</f>
        <v/>
      </c>
      <c r="AX21" s="49" t="str">
        <f>IF(BE13=0,"",IF(AN20&lt;AN12,"Less","Greater"))</f>
        <v/>
      </c>
      <c r="AY21" s="49" t="str">
        <f>IF(BE15=0,"",IF(AN20&lt;AN14,"Less","Greater"))</f>
        <v/>
      </c>
      <c r="AZ21" s="49" t="str">
        <f>IF(BE17=0,"",IF(AN20&lt;AN16,"Less","Greater"))</f>
        <v/>
      </c>
      <c r="BA21" s="49" t="str">
        <f>IF(BE19=0,"",IF(AN20&lt;AN18,"Less","Greater"))</f>
        <v/>
      </c>
      <c r="BB21" s="49" t="s">
        <v>23</v>
      </c>
      <c r="BC21" s="49" t="str">
        <f>IF(BE23=0,"",IF(AN20&lt;AN22,"Less","Greater"))</f>
        <v/>
      </c>
      <c r="BD21" s="49" t="str">
        <f>IF(BE25=0,"",IF(AN20&lt;AN24,"Less","Greater"))</f>
        <v/>
      </c>
      <c r="BE21" s="49">
        <f>COUNT(M20:AF20)</f>
        <v>0</v>
      </c>
    </row>
    <row r="22" spans="1:57" ht="22.5" customHeight="1">
      <c r="A22" s="111"/>
      <c r="B22" s="38"/>
      <c r="C22" s="50" t="str">
        <f>G17</f>
        <v>North Harbour</v>
      </c>
      <c r="D22" s="81"/>
      <c r="E22" s="51" t="s">
        <v>2</v>
      </c>
      <c r="F22" s="52">
        <v>4</v>
      </c>
      <c r="G22" s="50" t="str">
        <f>C18</f>
        <v>Auckland</v>
      </c>
      <c r="H22" s="81"/>
      <c r="I22" s="80">
        <v>12</v>
      </c>
      <c r="J22" s="80" t="s">
        <v>73</v>
      </c>
      <c r="L22" s="84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6"/>
      <c r="AD22" s="86"/>
      <c r="AE22" s="85"/>
      <c r="AF22" s="85"/>
      <c r="AG22" s="85"/>
      <c r="AH22" s="85"/>
      <c r="AI22" s="87"/>
      <c r="AJ22" s="88"/>
      <c r="AK22" s="88"/>
      <c r="AL22" s="88"/>
      <c r="AM22" s="88"/>
      <c r="AN22" s="89"/>
      <c r="AO22" s="90"/>
      <c r="AP22" s="90"/>
      <c r="AQ22" s="91"/>
      <c r="AR22" s="87"/>
      <c r="AS22" s="141"/>
      <c r="AT22" s="48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22.5" customHeight="1">
      <c r="A23" s="111"/>
      <c r="B23" s="38"/>
      <c r="C23" s="50"/>
      <c r="D23" s="61"/>
      <c r="E23" s="51"/>
      <c r="F23" s="52"/>
      <c r="G23" s="50"/>
      <c r="H23" s="61"/>
      <c r="I23" s="80"/>
      <c r="J23" s="80"/>
      <c r="L23" s="84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3"/>
      <c r="AD23" s="83"/>
      <c r="AE23" s="82"/>
      <c r="AF23" s="82"/>
      <c r="AG23" s="82"/>
      <c r="AH23" s="82"/>
      <c r="AI23" s="87"/>
      <c r="AJ23" s="88"/>
      <c r="AK23" s="88"/>
      <c r="AL23" s="88"/>
      <c r="AM23" s="88"/>
      <c r="AN23" s="89"/>
      <c r="AO23" s="90"/>
      <c r="AP23" s="90"/>
      <c r="AQ23" s="91"/>
      <c r="AR23" s="87"/>
      <c r="AS23" s="142"/>
      <c r="AT23" s="48"/>
      <c r="AU23" s="49" t="str">
        <f>IF(BE7=0,"",IF(AN22&lt;AN6,"Less","Greater"))</f>
        <v/>
      </c>
      <c r="AV23" s="49" t="str">
        <f>IF(BE9=0,"",IF(AN22&lt;AN8,"Less","Greater"))</f>
        <v/>
      </c>
      <c r="AW23" s="49" t="str">
        <f>IF(BE11=0,"",IF(AN22&lt;AN10,"Less","Greater"))</f>
        <v/>
      </c>
      <c r="AX23" s="49" t="str">
        <f>IF(BE13=0,"",IF(AN22&lt;AN12,"Less","Greater"))</f>
        <v/>
      </c>
      <c r="AY23" s="49" t="str">
        <f>IF(BE15=0,"",IF(AN22&lt;AN14,"Less","Greater"))</f>
        <v/>
      </c>
      <c r="AZ23" s="49" t="str">
        <f>IF(BE17=0,"",IF(AN22&lt;AN16,"Less","Greater"))</f>
        <v/>
      </c>
      <c r="BA23" s="49" t="str">
        <f>IF(BE19=0,"",IF(AN22&lt;AN18,"Less","Greater"))</f>
        <v/>
      </c>
      <c r="BB23" s="49" t="str">
        <f>IF(BE21=0,"",IF(AN22&lt;AN20,"Less","Greater"))</f>
        <v/>
      </c>
      <c r="BC23" s="49" t="s">
        <v>23</v>
      </c>
      <c r="BD23" s="49" t="str">
        <f>IF(BE25=0,"",IF(AN22&lt;AN24,"Less","Greater"))</f>
        <v/>
      </c>
      <c r="BE23" s="49">
        <f>COUNT(M22:AF22)</f>
        <v>0</v>
      </c>
    </row>
    <row r="24" spans="1:57" ht="22.5" customHeight="1">
      <c r="B24" s="38"/>
      <c r="C24" s="143"/>
      <c r="D24" s="143"/>
      <c r="E24" s="143"/>
      <c r="F24" s="143"/>
      <c r="G24" s="143"/>
      <c r="H24" s="9"/>
      <c r="I24" s="19"/>
      <c r="J24" s="19"/>
      <c r="L24" s="84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6"/>
      <c r="AF24" s="86"/>
      <c r="AG24" s="85"/>
      <c r="AH24" s="85"/>
      <c r="AI24" s="87"/>
      <c r="AJ24" s="88"/>
      <c r="AK24" s="88"/>
      <c r="AL24" s="88"/>
      <c r="AM24" s="88"/>
      <c r="AN24" s="89"/>
      <c r="AO24" s="90"/>
      <c r="AP24" s="90"/>
      <c r="AQ24" s="91"/>
      <c r="AR24" s="87"/>
      <c r="AS24" s="141"/>
      <c r="AT24" s="48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22.5" customHeight="1">
      <c r="A25" s="112" t="s">
        <v>8</v>
      </c>
      <c r="B25" s="38">
        <v>1</v>
      </c>
      <c r="C25" s="50" t="str">
        <f>C21</f>
        <v>Canterbury</v>
      </c>
      <c r="D25" s="81"/>
      <c r="E25" s="51" t="s">
        <v>2</v>
      </c>
      <c r="F25" s="52">
        <v>4</v>
      </c>
      <c r="G25" s="50" t="str">
        <f>G22</f>
        <v>Auckland</v>
      </c>
      <c r="H25" s="81"/>
      <c r="I25" s="80">
        <v>6</v>
      </c>
      <c r="J25" s="80" t="s">
        <v>74</v>
      </c>
      <c r="L25" s="84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3"/>
      <c r="AF25" s="83"/>
      <c r="AG25" s="82"/>
      <c r="AH25" s="82"/>
      <c r="AI25" s="87"/>
      <c r="AJ25" s="88"/>
      <c r="AK25" s="88"/>
      <c r="AL25" s="88"/>
      <c r="AM25" s="88"/>
      <c r="AN25" s="89"/>
      <c r="AO25" s="90"/>
      <c r="AP25" s="90"/>
      <c r="AQ25" s="91"/>
      <c r="AR25" s="87"/>
      <c r="AS25" s="142"/>
      <c r="AT25" s="48"/>
      <c r="AU25" s="49" t="str">
        <f>IF(BE7=0,"",IF(AN24&lt;AN6,"Less","Greater"))</f>
        <v/>
      </c>
      <c r="AV25" s="49" t="str">
        <f>IF(BE9=0,"",IF(AN24&lt;AN8,"Less","Greater"))</f>
        <v/>
      </c>
      <c r="AW25" s="49" t="str">
        <f>IF(BE11=0,"",IF(AN24&lt;AN10,"Less","Greater"))</f>
        <v/>
      </c>
      <c r="AX25" s="49" t="str">
        <f>IF(BE13=0,"",IF(AN24&lt;AN12,"Less","Greater"))</f>
        <v/>
      </c>
      <c r="AY25" s="49" t="str">
        <f>IF(BE15=0,"",IF(AN24&lt;AN14,"Less","Greater"))</f>
        <v/>
      </c>
      <c r="AZ25" s="49" t="str">
        <f>IF(BE17=0,"",IF(AN24&lt;AN16,"Less","Greater"))</f>
        <v/>
      </c>
      <c r="BA25" s="49" t="str">
        <f>IF(BE19=0,"",IF(AN24&lt;AN18,"Less","Greater"))</f>
        <v/>
      </c>
      <c r="BB25" s="49" t="str">
        <f>IF(BE21=0,"",IF(AN24&lt;AN20,"Less","Greater"))</f>
        <v/>
      </c>
      <c r="BC25" s="49" t="str">
        <f>IF(BE23=0,"",IF(AN24&lt;AN22,"Less","Greater"))</f>
        <v/>
      </c>
      <c r="BD25" s="49" t="s">
        <v>23</v>
      </c>
      <c r="BE25" s="49">
        <f>COUNT(M24:AF24)</f>
        <v>0</v>
      </c>
    </row>
    <row r="26" spans="1:57" ht="22.5" customHeight="1">
      <c r="A26" s="108"/>
      <c r="B26" s="38">
        <v>2</v>
      </c>
      <c r="C26" s="50" t="str">
        <f>G21</f>
        <v>Counties Manukau</v>
      </c>
      <c r="D26" s="81"/>
      <c r="E26" s="51" t="s">
        <v>2</v>
      </c>
      <c r="F26" s="55">
        <v>3</v>
      </c>
      <c r="G26" s="50" t="str">
        <f>C22</f>
        <v>North Harbour</v>
      </c>
      <c r="H26" s="81"/>
      <c r="I26" s="80">
        <v>7</v>
      </c>
      <c r="J26" s="80" t="s">
        <v>74</v>
      </c>
      <c r="L26" s="84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6"/>
      <c r="AH26" s="86"/>
      <c r="AI26" s="87"/>
      <c r="AJ26" s="88"/>
      <c r="AK26" s="88"/>
      <c r="AL26" s="88"/>
      <c r="AM26" s="88"/>
      <c r="AN26" s="89"/>
      <c r="AO26" s="90"/>
      <c r="AP26" s="90"/>
      <c r="AQ26" s="91"/>
      <c r="AR26" s="87"/>
      <c r="AS26" s="141"/>
      <c r="AT26" s="48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8">
      <c r="A27" s="105"/>
      <c r="B27" s="42"/>
      <c r="C27" s="7"/>
      <c r="D27" s="10"/>
      <c r="E27" s="4"/>
      <c r="F27" s="42"/>
      <c r="G27" s="7"/>
      <c r="H27" s="10"/>
      <c r="L27" s="8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3"/>
      <c r="AH27" s="83"/>
      <c r="AI27" s="87"/>
      <c r="AJ27" s="88"/>
      <c r="AK27" s="88"/>
      <c r="AL27" s="88"/>
      <c r="AM27" s="88"/>
      <c r="AN27" s="89"/>
      <c r="AO27" s="90"/>
      <c r="AP27" s="90"/>
      <c r="AQ27" s="91"/>
      <c r="AR27" s="87"/>
      <c r="AS27" s="142"/>
      <c r="AT27" s="48"/>
      <c r="AU27" s="49" t="str">
        <f>IF(BE9=0,"",IF(AN26&lt;AN8,"Less","Greater"))</f>
        <v/>
      </c>
      <c r="AV27" s="49" t="str">
        <f>IF(BE11=0,"",IF(AN26&lt;AN10,"Less","Greater"))</f>
        <v/>
      </c>
      <c r="AW27" s="49" t="str">
        <f>IF(BE13=0,"",IF(AN26&lt;AN12,"Less","Greater"))</f>
        <v/>
      </c>
      <c r="AX27" s="49" t="str">
        <f>IF(BE15=0,"",IF(AN26&lt;AN14,"Less","Greater"))</f>
        <v/>
      </c>
      <c r="AY27" s="49" t="str">
        <f>IF(BE17=0,"",IF(AN26&lt;AN16,"Less","Greater"))</f>
        <v/>
      </c>
      <c r="AZ27" s="49" t="str">
        <f>IF(BE19=0,"",IF(AN26&lt;AN18,"Less","Greater"))</f>
        <v/>
      </c>
      <c r="BA27" s="49" t="str">
        <f>IF(BE21=0,"",IF(AN26&lt;AN20,"Less","Greater"))</f>
        <v/>
      </c>
      <c r="BB27" s="49" t="str">
        <f>IF(BE23=0,"",IF(AN26&lt;AN22,"Less","Greater"))</f>
        <v/>
      </c>
      <c r="BC27" s="49" t="str">
        <f>IF(BE25=0,"",IF(AN26&lt;AN24,"Less","Greater"))</f>
        <v/>
      </c>
      <c r="BD27" s="49" t="s">
        <v>23</v>
      </c>
      <c r="BE27" s="49">
        <f>COUNT(M26:AF26)</f>
        <v>0</v>
      </c>
    </row>
  </sheetData>
  <mergeCells count="129">
    <mergeCell ref="C8:G8"/>
    <mergeCell ref="C12:G12"/>
    <mergeCell ref="C16:G16"/>
    <mergeCell ref="C20:G20"/>
    <mergeCell ref="AS22:AS23"/>
    <mergeCell ref="AS24:AS25"/>
    <mergeCell ref="AP12:AP13"/>
    <mergeCell ref="AQ12:AQ13"/>
    <mergeCell ref="AR12:AR13"/>
    <mergeCell ref="AS12:AS13"/>
    <mergeCell ref="AG12:AH12"/>
    <mergeCell ref="AI12:AI13"/>
    <mergeCell ref="AJ12:AJ13"/>
    <mergeCell ref="AK12:AK13"/>
    <mergeCell ref="AI10:AI11"/>
    <mergeCell ref="AJ10:AJ11"/>
    <mergeCell ref="AL12:AL13"/>
    <mergeCell ref="AM12:AM13"/>
    <mergeCell ref="AN12:AN13"/>
    <mergeCell ref="AO12:AO13"/>
    <mergeCell ref="AO8:AO9"/>
    <mergeCell ref="S10:T10"/>
    <mergeCell ref="U10:V10"/>
    <mergeCell ref="W10:X10"/>
    <mergeCell ref="AS26:AS27"/>
    <mergeCell ref="C24:G24"/>
    <mergeCell ref="AS14:AS15"/>
    <mergeCell ref="AS16:AS17"/>
    <mergeCell ref="AS18:AS19"/>
    <mergeCell ref="AS20:AS21"/>
    <mergeCell ref="AS10:AS11"/>
    <mergeCell ref="L12:L13"/>
    <mergeCell ref="M12:N12"/>
    <mergeCell ref="O12:P12"/>
    <mergeCell ref="Q12:R12"/>
    <mergeCell ref="S12:T12"/>
    <mergeCell ref="U12:V12"/>
    <mergeCell ref="W12:X12"/>
    <mergeCell ref="AM10:AM11"/>
    <mergeCell ref="AN10:AN11"/>
    <mergeCell ref="Y12:Z12"/>
    <mergeCell ref="AA12:AB12"/>
    <mergeCell ref="AC12:AD12"/>
    <mergeCell ref="AE12:AF12"/>
    <mergeCell ref="AQ10:AQ11"/>
    <mergeCell ref="AR10:AR11"/>
    <mergeCell ref="AO10:AO11"/>
    <mergeCell ref="AP10:AP11"/>
    <mergeCell ref="Y10:Z10"/>
    <mergeCell ref="L10:L11"/>
    <mergeCell ref="M10:N10"/>
    <mergeCell ref="O10:P10"/>
    <mergeCell ref="Q10:R10"/>
    <mergeCell ref="AK10:AK11"/>
    <mergeCell ref="AL10:AL11"/>
    <mergeCell ref="AA10:AB10"/>
    <mergeCell ref="AC10:AD10"/>
    <mergeCell ref="AE10:AF10"/>
    <mergeCell ref="AG10:AH10"/>
    <mergeCell ref="AR6:AR7"/>
    <mergeCell ref="AS6:AS7"/>
    <mergeCell ref="L8:L9"/>
    <mergeCell ref="M8:N8"/>
    <mergeCell ref="O8:P8"/>
    <mergeCell ref="Q8:R8"/>
    <mergeCell ref="S8:T8"/>
    <mergeCell ref="U8:V8"/>
    <mergeCell ref="W8:X8"/>
    <mergeCell ref="AG8:AH8"/>
    <mergeCell ref="AI8:AI9"/>
    <mergeCell ref="AJ8:AJ9"/>
    <mergeCell ref="AK8:AK9"/>
    <mergeCell ref="Y8:Z8"/>
    <mergeCell ref="AA8:AB8"/>
    <mergeCell ref="AC8:AD8"/>
    <mergeCell ref="AE8:AF8"/>
    <mergeCell ref="AP8:AP9"/>
    <mergeCell ref="AQ8:AQ9"/>
    <mergeCell ref="AR8:AR9"/>
    <mergeCell ref="AS8:AS9"/>
    <mergeCell ref="AL8:AL9"/>
    <mergeCell ref="AM8:AM9"/>
    <mergeCell ref="AN8:AN9"/>
    <mergeCell ref="AM6:AM7"/>
    <mergeCell ref="AN6:AN7"/>
    <mergeCell ref="AO6:AO7"/>
    <mergeCell ref="AP6:AP7"/>
    <mergeCell ref="AI6:AI7"/>
    <mergeCell ref="AJ6:AJ7"/>
    <mergeCell ref="AK6:AK7"/>
    <mergeCell ref="AL6:AL7"/>
    <mergeCell ref="AQ6:AQ7"/>
    <mergeCell ref="AR1:AR5"/>
    <mergeCell ref="AS1:AS5"/>
    <mergeCell ref="AL1:AL5"/>
    <mergeCell ref="AM1:AM5"/>
    <mergeCell ref="AN1:AN5"/>
    <mergeCell ref="AO1:AO5"/>
    <mergeCell ref="L6:L7"/>
    <mergeCell ref="M6:N6"/>
    <mergeCell ref="O6:P6"/>
    <mergeCell ref="Q6:R6"/>
    <mergeCell ref="AP1:AP5"/>
    <mergeCell ref="AQ1:AQ5"/>
    <mergeCell ref="AG1:AH5"/>
    <mergeCell ref="AI1:AI5"/>
    <mergeCell ref="AJ1:AJ5"/>
    <mergeCell ref="AK1:AK5"/>
    <mergeCell ref="AA6:AB6"/>
    <mergeCell ref="AC6:AD6"/>
    <mergeCell ref="AE6:AF6"/>
    <mergeCell ref="AG6:AH6"/>
    <mergeCell ref="S6:T6"/>
    <mergeCell ref="U6:V6"/>
    <mergeCell ref="W6:X6"/>
    <mergeCell ref="Y6:Z6"/>
    <mergeCell ref="A1:J1"/>
    <mergeCell ref="M1:N5"/>
    <mergeCell ref="O1:P5"/>
    <mergeCell ref="C4:G4"/>
    <mergeCell ref="Y1:Z5"/>
    <mergeCell ref="AA1:AB5"/>
    <mergeCell ref="AC1:AD5"/>
    <mergeCell ref="AE1:AF5"/>
    <mergeCell ref="Q1:R5"/>
    <mergeCell ref="S1:T5"/>
    <mergeCell ref="U1:V5"/>
    <mergeCell ref="W1:X5"/>
    <mergeCell ref="B2:G2"/>
  </mergeCells>
  <phoneticPr fontId="0" type="noConversion"/>
  <pageMargins left="0.25" right="0.27" top="1" bottom="1" header="0.5" footer="0.5"/>
  <pageSetup paperSize="9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"/>
  <sheetViews>
    <sheetView topLeftCell="A10" zoomScale="75" workbookViewId="0">
      <selection activeCell="J32" sqref="J32"/>
    </sheetView>
  </sheetViews>
  <sheetFormatPr baseColWidth="10" defaultColWidth="8.83203125" defaultRowHeight="12" x14ac:dyDescent="0"/>
  <cols>
    <col min="1" max="1" width="13.5" customWidth="1"/>
    <col min="2" max="2" width="3.83203125" customWidth="1"/>
    <col min="3" max="3" width="23.6640625" style="35" customWidth="1"/>
    <col min="4" max="4" width="6.6640625" style="45" customWidth="1"/>
    <col min="5" max="5" width="4" customWidth="1"/>
    <col min="6" max="6" width="3.83203125" customWidth="1"/>
    <col min="7" max="7" width="23.6640625" style="35" customWidth="1"/>
    <col min="8" max="8" width="6.6640625" style="45" customWidth="1"/>
    <col min="12" max="12" width="24.5" customWidth="1"/>
    <col min="13" max="24" width="3.6640625" customWidth="1"/>
    <col min="25" max="34" width="3.6640625" hidden="1" customWidth="1"/>
    <col min="35" max="57" width="3.6640625" customWidth="1"/>
  </cols>
  <sheetData>
    <row r="1" spans="1:57" ht="30">
      <c r="A1" s="202" t="s">
        <v>59</v>
      </c>
      <c r="B1" s="202"/>
      <c r="C1" s="202"/>
      <c r="D1" s="202"/>
      <c r="E1" s="202"/>
      <c r="F1" s="202"/>
      <c r="G1" s="202"/>
      <c r="H1" s="202"/>
      <c r="I1" s="202"/>
      <c r="J1" s="202"/>
      <c r="L1" s="27"/>
      <c r="M1" s="170" t="str">
        <f>L6</f>
        <v>Waikato</v>
      </c>
      <c r="N1" s="171"/>
      <c r="O1" s="170" t="str">
        <f>L8</f>
        <v>Counties Manukau</v>
      </c>
      <c r="P1" s="171"/>
      <c r="Q1" s="170" t="str">
        <f>L10</f>
        <v>Hawkes Bay</v>
      </c>
      <c r="R1" s="171"/>
      <c r="S1" s="170" t="str">
        <f>L12</f>
        <v>Wellington</v>
      </c>
      <c r="T1" s="171"/>
      <c r="U1" s="170" t="str">
        <f>L14</f>
        <v>Auckland</v>
      </c>
      <c r="V1" s="171"/>
      <c r="W1" s="170" t="str">
        <f>L16</f>
        <v>North Harbour</v>
      </c>
      <c r="X1" s="171"/>
      <c r="Y1" s="196">
        <f>L18</f>
        <v>0</v>
      </c>
      <c r="Z1" s="197"/>
      <c r="AA1" s="196">
        <f>L20</f>
        <v>0</v>
      </c>
      <c r="AB1" s="197"/>
      <c r="AC1" s="196">
        <f>L22</f>
        <v>0</v>
      </c>
      <c r="AD1" s="197"/>
      <c r="AE1" s="196">
        <f>L24</f>
        <v>0</v>
      </c>
      <c r="AF1" s="197"/>
      <c r="AG1" s="196">
        <f>N24</f>
        <v>0</v>
      </c>
      <c r="AH1" s="197"/>
      <c r="AI1" s="185" t="s">
        <v>12</v>
      </c>
      <c r="AJ1" s="188" t="s">
        <v>13</v>
      </c>
      <c r="AK1" s="188" t="s">
        <v>14</v>
      </c>
      <c r="AL1" s="188" t="s">
        <v>15</v>
      </c>
      <c r="AM1" s="188" t="s">
        <v>16</v>
      </c>
      <c r="AN1" s="191" t="s">
        <v>17</v>
      </c>
      <c r="AO1" s="174" t="s">
        <v>18</v>
      </c>
      <c r="AP1" s="174" t="s">
        <v>19</v>
      </c>
      <c r="AQ1" s="174" t="s">
        <v>20</v>
      </c>
      <c r="AR1" s="177" t="s">
        <v>21</v>
      </c>
      <c r="AS1" s="180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4"/>
      <c r="B2" s="183" t="s">
        <v>44</v>
      </c>
      <c r="C2" s="183"/>
      <c r="D2" s="183"/>
      <c r="E2" s="183"/>
      <c r="F2" s="183"/>
      <c r="G2" s="184"/>
      <c r="H2" s="44"/>
      <c r="I2" s="118" t="s">
        <v>0</v>
      </c>
      <c r="J2" s="118" t="s">
        <v>1</v>
      </c>
      <c r="L2" s="28">
        <v>2014</v>
      </c>
      <c r="M2" s="172"/>
      <c r="N2" s="173"/>
      <c r="O2" s="172"/>
      <c r="P2" s="173"/>
      <c r="Q2" s="172"/>
      <c r="R2" s="173"/>
      <c r="S2" s="172"/>
      <c r="T2" s="173"/>
      <c r="U2" s="172"/>
      <c r="V2" s="173"/>
      <c r="W2" s="172"/>
      <c r="X2" s="173"/>
      <c r="Y2" s="198"/>
      <c r="Z2" s="199"/>
      <c r="AA2" s="198"/>
      <c r="AB2" s="199"/>
      <c r="AC2" s="198"/>
      <c r="AD2" s="199"/>
      <c r="AE2" s="198"/>
      <c r="AF2" s="199"/>
      <c r="AG2" s="198"/>
      <c r="AH2" s="199"/>
      <c r="AI2" s="186"/>
      <c r="AJ2" s="189"/>
      <c r="AK2" s="189"/>
      <c r="AL2" s="189"/>
      <c r="AM2" s="189"/>
      <c r="AN2" s="192"/>
      <c r="AO2" s="175"/>
      <c r="AP2" s="175"/>
      <c r="AQ2" s="175"/>
      <c r="AR2" s="178"/>
      <c r="AS2" s="181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5.5" customHeight="1">
      <c r="A3" s="14"/>
      <c r="B3" s="117"/>
      <c r="C3" s="117"/>
      <c r="D3" s="44"/>
      <c r="E3" s="117"/>
      <c r="F3" s="117"/>
      <c r="G3" s="117"/>
      <c r="H3" s="44"/>
      <c r="I3" s="3"/>
      <c r="J3" s="3"/>
      <c r="L3" s="47" t="s">
        <v>60</v>
      </c>
      <c r="M3" s="172"/>
      <c r="N3" s="173"/>
      <c r="O3" s="172"/>
      <c r="P3" s="173"/>
      <c r="Q3" s="172"/>
      <c r="R3" s="173"/>
      <c r="S3" s="172"/>
      <c r="T3" s="173"/>
      <c r="U3" s="172"/>
      <c r="V3" s="173"/>
      <c r="W3" s="172"/>
      <c r="X3" s="173"/>
      <c r="Y3" s="198"/>
      <c r="Z3" s="199"/>
      <c r="AA3" s="198"/>
      <c r="AB3" s="199"/>
      <c r="AC3" s="198"/>
      <c r="AD3" s="199"/>
      <c r="AE3" s="198"/>
      <c r="AF3" s="199"/>
      <c r="AG3" s="198"/>
      <c r="AH3" s="199"/>
      <c r="AI3" s="186"/>
      <c r="AJ3" s="189"/>
      <c r="AK3" s="189"/>
      <c r="AL3" s="189"/>
      <c r="AM3" s="189"/>
      <c r="AN3" s="192"/>
      <c r="AO3" s="175"/>
      <c r="AP3" s="175"/>
      <c r="AQ3" s="175"/>
      <c r="AR3" s="178"/>
      <c r="AS3" s="181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ht="22.5" customHeight="1">
      <c r="B4" s="6"/>
      <c r="C4" s="143" t="s">
        <v>54</v>
      </c>
      <c r="D4" s="143"/>
      <c r="E4" s="143"/>
      <c r="F4" s="143"/>
      <c r="G4" s="143"/>
      <c r="H4" s="13"/>
      <c r="I4" s="1"/>
      <c r="J4" s="1"/>
      <c r="L4" s="28" t="s">
        <v>44</v>
      </c>
      <c r="M4" s="172"/>
      <c r="N4" s="173"/>
      <c r="O4" s="172"/>
      <c r="P4" s="173"/>
      <c r="Q4" s="172"/>
      <c r="R4" s="173"/>
      <c r="S4" s="172"/>
      <c r="T4" s="173"/>
      <c r="U4" s="172"/>
      <c r="V4" s="173"/>
      <c r="W4" s="172"/>
      <c r="X4" s="173"/>
      <c r="Y4" s="198"/>
      <c r="Z4" s="199"/>
      <c r="AA4" s="198"/>
      <c r="AB4" s="199"/>
      <c r="AC4" s="198"/>
      <c r="AD4" s="199"/>
      <c r="AE4" s="198"/>
      <c r="AF4" s="199"/>
      <c r="AG4" s="198"/>
      <c r="AH4" s="199"/>
      <c r="AI4" s="186"/>
      <c r="AJ4" s="189"/>
      <c r="AK4" s="189"/>
      <c r="AL4" s="189"/>
      <c r="AM4" s="189"/>
      <c r="AN4" s="192"/>
      <c r="AO4" s="175"/>
      <c r="AP4" s="175"/>
      <c r="AQ4" s="175"/>
      <c r="AR4" s="178"/>
      <c r="AS4" s="181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2.5" customHeight="1">
      <c r="A5" s="11" t="s">
        <v>3</v>
      </c>
      <c r="B5" s="38">
        <v>1</v>
      </c>
      <c r="C5" s="50" t="s">
        <v>38</v>
      </c>
      <c r="D5" s="60"/>
      <c r="E5" s="51" t="s">
        <v>2</v>
      </c>
      <c r="F5" s="52">
        <v>4</v>
      </c>
      <c r="G5" s="50" t="s">
        <v>30</v>
      </c>
      <c r="H5" s="60"/>
      <c r="I5" s="51">
        <v>1</v>
      </c>
      <c r="J5" s="58">
        <v>11.4</v>
      </c>
      <c r="L5" s="29"/>
      <c r="M5" s="172"/>
      <c r="N5" s="173"/>
      <c r="O5" s="194"/>
      <c r="P5" s="195"/>
      <c r="Q5" s="194"/>
      <c r="R5" s="195"/>
      <c r="S5" s="194"/>
      <c r="T5" s="195"/>
      <c r="U5" s="194"/>
      <c r="V5" s="195"/>
      <c r="W5" s="194"/>
      <c r="X5" s="195"/>
      <c r="Y5" s="200"/>
      <c r="Z5" s="201"/>
      <c r="AA5" s="200"/>
      <c r="AB5" s="201"/>
      <c r="AC5" s="200"/>
      <c r="AD5" s="201"/>
      <c r="AE5" s="200"/>
      <c r="AF5" s="201"/>
      <c r="AG5" s="200"/>
      <c r="AH5" s="201"/>
      <c r="AI5" s="187"/>
      <c r="AJ5" s="190"/>
      <c r="AK5" s="190"/>
      <c r="AL5" s="190"/>
      <c r="AM5" s="190"/>
      <c r="AN5" s="193"/>
      <c r="AO5" s="176"/>
      <c r="AP5" s="176"/>
      <c r="AQ5" s="176"/>
      <c r="AR5" s="179"/>
      <c r="AS5" s="182"/>
      <c r="AU5" s="19" t="str">
        <f>L6</f>
        <v>Waikato</v>
      </c>
      <c r="AV5" s="19" t="str">
        <f>L8</f>
        <v>Counties Manukau</v>
      </c>
      <c r="AW5" s="19" t="str">
        <f>L10</f>
        <v>Hawkes Bay</v>
      </c>
      <c r="AX5" s="19" t="str">
        <f>L12</f>
        <v>Wellington</v>
      </c>
      <c r="AY5" s="19" t="str">
        <f>L14</f>
        <v>Auckland</v>
      </c>
      <c r="AZ5" s="19" t="str">
        <f>L16</f>
        <v>North Harbour</v>
      </c>
      <c r="BA5" s="19">
        <f>L18</f>
        <v>0</v>
      </c>
      <c r="BB5" s="19">
        <f>L20</f>
        <v>0</v>
      </c>
      <c r="BC5" s="19">
        <f>L22</f>
        <v>0</v>
      </c>
      <c r="BD5" s="19">
        <f>L24</f>
        <v>0</v>
      </c>
      <c r="BE5" s="19" t="s">
        <v>22</v>
      </c>
    </row>
    <row r="6" spans="1:57" ht="22.5" customHeight="1">
      <c r="A6" s="14"/>
      <c r="B6" s="38">
        <v>6</v>
      </c>
      <c r="C6" s="50" t="s">
        <v>25</v>
      </c>
      <c r="D6" s="60"/>
      <c r="E6" s="51" t="s">
        <v>2</v>
      </c>
      <c r="F6" s="52">
        <v>3</v>
      </c>
      <c r="G6" s="50" t="s">
        <v>28</v>
      </c>
      <c r="H6" s="60"/>
      <c r="I6" s="51">
        <v>2</v>
      </c>
      <c r="J6" s="58">
        <v>11.4</v>
      </c>
      <c r="L6" s="164" t="str">
        <f>C5</f>
        <v>Waikato</v>
      </c>
      <c r="M6" s="160" t="str">
        <f>IF(AND(M7="",N7=""),"",IF(M7=N7,2,IF(M7="F",0,IF(N7="F",3,IF(M7&gt;N7,3,IF(M7&lt;N7,1,""))))))</f>
        <v/>
      </c>
      <c r="N6" s="161"/>
      <c r="O6" s="154" t="str">
        <f>IF(AND(O7="",P7=""),"",IF(AND(O7=0,P7=0),"",IF(O7=P7,2,IF(O7="F",0,IF(P7="F",3,IF(O7&gt;P7,3,IF(O7&lt;P7,1,"")))))))</f>
        <v/>
      </c>
      <c r="P6" s="155"/>
      <c r="Q6" s="154" t="str">
        <f>IF(AND(Q7="",R7=""),"",IF(AND(Q7=0,R7=0),"",IF(Q7=R7,2,IF(Q7="F",0,IF(R7="F",3,IF(Q7&gt;R7,3,IF(Q7&lt;R7,1,"")))))))</f>
        <v/>
      </c>
      <c r="R6" s="155"/>
      <c r="S6" s="154" t="str">
        <f>IF(AND(S7="",T7=""),"",IF(AND(S7=0,T7=0),"",IF(S7=T7,2,IF(S7="F",0,IF(T7="F",3,IF(S7&gt;T7,3,IF(S7&lt;T7,1,"")))))))</f>
        <v/>
      </c>
      <c r="T6" s="155"/>
      <c r="U6" s="154" t="str">
        <f>IF(AND(U7="",V7=""),"",IF(AND(U7=0,V7=0),"",IF(U7=V7,2,IF(U7="F",0,IF(V7="F",3,IF(U7&gt;V7,3,IF(U7&lt;V7,1,"")))))))</f>
        <v/>
      </c>
      <c r="V6" s="155"/>
      <c r="W6" s="154" t="str">
        <f>IF(AND(W7="",X7=""),"",IF(AND(W7=0,X7=0),"",IF(W7=X7,2,IF(W7="F",0,IF(X7="F",3,IF(W7&gt;X7,3,IF(W7&lt;X7,1,"")))))))</f>
        <v/>
      </c>
      <c r="X6" s="155"/>
      <c r="Y6" s="154" t="str">
        <f>IF(AND(Y7="",Z7=""),"",IF(AND(Y7=0,Z7=0),"",IF(Y7=Z7,2,IF(Y7="F",0,IF(Z7="F",3,IF(Y7&gt;Z7,3,IF(Y7&lt;Z7,1,"")))))))</f>
        <v/>
      </c>
      <c r="Z6" s="155"/>
      <c r="AA6" s="154" t="str">
        <f>IF(AND(AA7="",AB7=""),"",IF(AND(AA7=0,AB7=0),"",IF(AA7=AB7,2,IF(AA7="F",0,IF(AB7="F",3,IF(AA7&gt;AB7,3,IF(AA7&lt;AB7,1,"")))))))</f>
        <v/>
      </c>
      <c r="AB6" s="155"/>
      <c r="AC6" s="154" t="str">
        <f>IF(AND(AC7="",AD7=""),"",IF(AND(AC7=0,AD7=0),"",IF(AC7=AD7,2,IF(AC7="F",0,IF(AD7="F",3,IF(AC7&gt;AD7,3,IF(AC7&lt;AD7,1,"")))))))</f>
        <v/>
      </c>
      <c r="AD6" s="155"/>
      <c r="AE6" s="154" t="str">
        <f>IF(AND(AE7="",AF7=""),"",IF(AND(AE7=0,AF7=0),"",IF(AE7=AF7,2,IF(AE7="F",0,IF(AF7="F",3,IF(AE7&gt;AF7,3,IF(AE7&lt;AF7,1,"")))))))</f>
        <v/>
      </c>
      <c r="AF6" s="155"/>
      <c r="AG6" s="154" t="str">
        <f>IF(AND(AG7="",AH7=""),"",IF(AND(AG7=0,AH7=0),"",IF(AG7=AH7,2,IF(AG7="F",0,IF(AH7="F",3,IF(AG7&gt;AH7,3,IF(AG7&lt;AH7,1,"")))))))</f>
        <v/>
      </c>
      <c r="AH6" s="155"/>
      <c r="AI6" s="157">
        <f>COUNTIF(M6:AF6,"&lt;4")</f>
        <v>0</v>
      </c>
      <c r="AJ6" s="151">
        <f>COUNTIF(M6:AG6,"3")</f>
        <v>0</v>
      </c>
      <c r="AK6" s="151">
        <f>COUNTIF(M6:AG6,"2")</f>
        <v>0</v>
      </c>
      <c r="AL6" s="151">
        <f>COUNTIF(M6:AG6,"1")</f>
        <v>0</v>
      </c>
      <c r="AM6" s="151">
        <f>COUNTIF(M6:AG6,"0")</f>
        <v>0</v>
      </c>
      <c r="AN6" s="166" t="str">
        <f>IF(OR(L6="",BE7=0),"",SUM(AG6,AE6,AC6,AA6,Y6,W6,U6,S6,Q6,O6,M6))</f>
        <v/>
      </c>
      <c r="AO6" s="144">
        <f>SUM(AG7,AE7,AC7,AA7,Y7,W7,U7,S7,Q7,O7,M7)</f>
        <v>0</v>
      </c>
      <c r="AP6" s="144">
        <f>SUM(AH7,AF7,AD7,AB7,Z7,X7,V7,T7,R7,P7,N7)</f>
        <v>0</v>
      </c>
      <c r="AQ6" s="144">
        <f>AO6-AP6</f>
        <v>0</v>
      </c>
      <c r="AR6" s="146" t="str">
        <f>IF(OR(L6="",BE7=0),"",1+COUNTIF(AU7:BD7,"Less"))</f>
        <v/>
      </c>
      <c r="AS6" s="148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2.5" customHeight="1">
      <c r="A7" s="12"/>
      <c r="B7" s="38">
        <v>5</v>
      </c>
      <c r="C7" s="50" t="s">
        <v>35</v>
      </c>
      <c r="D7" s="60"/>
      <c r="E7" s="51" t="s">
        <v>2</v>
      </c>
      <c r="F7" s="52">
        <v>2</v>
      </c>
      <c r="G7" s="50" t="s">
        <v>39</v>
      </c>
      <c r="H7" s="60"/>
      <c r="I7" s="51">
        <v>3</v>
      </c>
      <c r="J7" s="58">
        <v>11.4</v>
      </c>
      <c r="L7" s="164"/>
      <c r="M7" s="20"/>
      <c r="N7" s="21"/>
      <c r="O7" s="22">
        <f>IF(N9="","",N9)</f>
        <v>0</v>
      </c>
      <c r="P7" s="22">
        <f>IF(M9="","",M9)</f>
        <v>0</v>
      </c>
      <c r="Q7" s="22">
        <f>IF(N11="","",N11)</f>
        <v>0</v>
      </c>
      <c r="R7" s="22">
        <f>IF(M11="","",M11)</f>
        <v>0</v>
      </c>
      <c r="S7" s="22">
        <f>IF(N13="","",N13)</f>
        <v>0</v>
      </c>
      <c r="T7" s="22">
        <f>IF(M13="","",M13)</f>
        <v>0</v>
      </c>
      <c r="U7" s="22">
        <f>IF(N15="","",N15)</f>
        <v>0</v>
      </c>
      <c r="V7" s="22">
        <f>IF(M15="","",M15)</f>
        <v>0</v>
      </c>
      <c r="W7" s="22">
        <f>IF(N17="","",N17)</f>
        <v>0</v>
      </c>
      <c r="X7" s="22">
        <f>IF(M17="","",M17)</f>
        <v>0</v>
      </c>
      <c r="Y7" s="22" t="str">
        <f>IF(N19="","",N19)</f>
        <v/>
      </c>
      <c r="Z7" s="22" t="str">
        <f>IF(M19="","",M19)</f>
        <v/>
      </c>
      <c r="AA7" s="22" t="str">
        <f>IF(N21="","",N21)</f>
        <v/>
      </c>
      <c r="AB7" s="22" t="str">
        <f>IF(M21="","",M21)</f>
        <v/>
      </c>
      <c r="AC7" s="22" t="str">
        <f>IF(N23="","",N23)</f>
        <v/>
      </c>
      <c r="AD7" s="22" t="str">
        <f>IF(M23="","",M23)</f>
        <v/>
      </c>
      <c r="AE7" s="22" t="str">
        <f>IF(N25="","",N25)</f>
        <v/>
      </c>
      <c r="AF7" s="22" t="str">
        <f>IF(M25="","",M25)</f>
        <v/>
      </c>
      <c r="AG7" s="22" t="str">
        <f>IF(N27="","",N27)</f>
        <v/>
      </c>
      <c r="AH7" s="22" t="str">
        <f>IF(M27="","",M27)</f>
        <v/>
      </c>
      <c r="AI7" s="162"/>
      <c r="AJ7" s="153"/>
      <c r="AK7" s="153"/>
      <c r="AL7" s="153"/>
      <c r="AM7" s="153"/>
      <c r="AN7" s="167"/>
      <c r="AO7" s="168"/>
      <c r="AP7" s="168"/>
      <c r="AQ7" s="168"/>
      <c r="AR7" s="159"/>
      <c r="AS7" s="163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2.5" customHeight="1">
      <c r="A8" s="12"/>
      <c r="B8" s="38"/>
      <c r="C8" s="50"/>
      <c r="D8" s="60"/>
      <c r="E8" s="51"/>
      <c r="F8" s="54"/>
      <c r="G8" s="50"/>
      <c r="H8" s="61"/>
      <c r="I8" s="51"/>
      <c r="J8" s="58"/>
      <c r="L8" s="164" t="str">
        <f>G7</f>
        <v>Counties Manukau</v>
      </c>
      <c r="M8" s="154" t="str">
        <f>IF(AND(M9="",N9=""),"",IF(AND(M9=0,N9=0),"",IF(M9=N9,2,IF(M9="F",0,IF(N9="F",3,IF(M9&gt;N9,3,IF(M9&lt;N9,1,"")))))))</f>
        <v/>
      </c>
      <c r="N8" s="155"/>
      <c r="O8" s="160"/>
      <c r="P8" s="161"/>
      <c r="Q8" s="154" t="str">
        <f>IF(AND(Q9="",R9=""),"",IF(AND(Q9=0,R9=0),"",IF(Q9=R9,2,IF(Q9="F",0,IF(R9="F",3,IF(Q9&gt;R9,3,IF(Q9&lt;R9,1,"")))))))</f>
        <v/>
      </c>
      <c r="R8" s="155"/>
      <c r="S8" s="154" t="str">
        <f>IF(AND(S9="",T9=""),"",IF(AND(S9=0,T9=0),"",IF(S9=T9,2,IF(S9="F",0,IF(T9="F",3,IF(S9&gt;T9,3,IF(S9&lt;T9,1,"")))))))</f>
        <v/>
      </c>
      <c r="T8" s="155"/>
      <c r="U8" s="154" t="str">
        <f>IF(AND(U9="",V9=""),"",IF(AND(U9=0,V9=0),"",IF(U9=V9,2,IF(U9="F",0,IF(V9="F",3,IF(U9&gt;V9,3,IF(U9&lt;V9,1,"")))))))</f>
        <v/>
      </c>
      <c r="V8" s="155"/>
      <c r="W8" s="154" t="str">
        <f>IF(AND(W9="",X9=""),"",IF(AND(W9=0,X9=0),"",IF(W9=X9,2,IF(W9="F",0,IF(X9="F",3,IF(W9&gt;X9,3,IF(W9&lt;X9,1,"")))))))</f>
        <v/>
      </c>
      <c r="X8" s="155"/>
      <c r="Y8" s="154" t="str">
        <f>IF(AND(Y9="",Z9=""),"",IF(AND(Y9=0,Z9=0),"",IF(Y9=Z9,2,IF(Y9="F",0,IF(Z9="F",3,IF(Y9&gt;Z9,3,IF(Y9&lt;Z9,1,"")))))))</f>
        <v/>
      </c>
      <c r="Z8" s="155"/>
      <c r="AA8" s="154" t="str">
        <f>IF(AND(AA9="",AB9=""),"",IF(AND(AA9=0,AB9=0),"",IF(AA9=AB9,2,IF(AA9="F",0,IF(AB9="F",3,IF(AA9&gt;AB9,3,IF(AA9&lt;AB9,1,"")))))))</f>
        <v/>
      </c>
      <c r="AB8" s="155"/>
      <c r="AC8" s="154" t="str">
        <f>IF(AND(AC9="",AD9=""),"",IF(AND(AC9=0,AD9=0),"",IF(AC9=AD9,2,IF(AC9="F",0,IF(AD9="F",3,IF(AC9&gt;AD9,3,IF(AC9&lt;AD9,1,"")))))))</f>
        <v/>
      </c>
      <c r="AD8" s="155"/>
      <c r="AE8" s="154" t="str">
        <f>IF(AND(AE9="",AF9=""),"",IF(AND(AE9=0,AF9=0),"",IF(AE9=AF9,2,IF(AE9="F",0,IF(AF9="F",3,IF(AE9&gt;AF9,3,IF(AE9&lt;AF9,1,"")))))))</f>
        <v/>
      </c>
      <c r="AF8" s="155"/>
      <c r="AG8" s="154" t="str">
        <f>IF(AND(AG9="",AH9=""),"",IF(AND(AG9=0,AH9=0),"",IF(AG9=AH9,2,IF(AG9="F",0,IF(AH9="F",3,IF(AG9&gt;AH9,3,IF(AG9&lt;AH9,1,"")))))))</f>
        <v/>
      </c>
      <c r="AH8" s="155"/>
      <c r="AI8" s="157">
        <f>COUNTIF(M8:AF8,"&lt;4")</f>
        <v>0</v>
      </c>
      <c r="AJ8" s="151">
        <f>COUNTIF(M8:AG8,"3")</f>
        <v>0</v>
      </c>
      <c r="AK8" s="151">
        <f>COUNTIF(M8:AG8,"2")</f>
        <v>0</v>
      </c>
      <c r="AL8" s="151">
        <f>COUNTIF(M8:AG8,"1")</f>
        <v>0</v>
      </c>
      <c r="AM8" s="151">
        <f>COUNTIF(M8:AG8,"0")</f>
        <v>0</v>
      </c>
      <c r="AN8" s="166" t="str">
        <f>IF(OR(L8="",BE9=0),"",SUM(AG8,AE8,AC8,AA8,Y8,W8,U8,S8,Q8,O8,M8))</f>
        <v/>
      </c>
      <c r="AO8" s="144">
        <f>SUM(AG9,AE9,AC9,AA9,Y9,W9,U9,S9,Q9,O9,M9)</f>
        <v>0</v>
      </c>
      <c r="AP8" s="144">
        <f>SUM(AH9,AF9,AD9,AB9,Z9,X9,V9,T9,R9,P9,N9)</f>
        <v>0</v>
      </c>
      <c r="AQ8" s="144">
        <f>AO8-AP8</f>
        <v>0</v>
      </c>
      <c r="AR8" s="146" t="str">
        <f>IF(OR(L8="",BE9=0),"",1+COUNTIF(AU9:BD9,"Less"))</f>
        <v/>
      </c>
      <c r="AS8" s="148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2.5" customHeight="1">
      <c r="B9" s="38"/>
      <c r="C9" s="143"/>
      <c r="D9" s="143"/>
      <c r="E9" s="143"/>
      <c r="F9" s="143"/>
      <c r="G9" s="143"/>
      <c r="H9" s="10"/>
      <c r="I9" s="64"/>
      <c r="J9" s="64"/>
      <c r="L9" s="164"/>
      <c r="M9" s="23">
        <f>H15</f>
        <v>0</v>
      </c>
      <c r="N9" s="23">
        <f>D15</f>
        <v>0</v>
      </c>
      <c r="O9" s="20"/>
      <c r="P9" s="21"/>
      <c r="Q9" s="22">
        <f>IF(P11="","",P11)</f>
        <v>0</v>
      </c>
      <c r="R9" s="22">
        <f>IF(O11="","",O11)</f>
        <v>0</v>
      </c>
      <c r="S9" s="22">
        <f>IF(P13="","",P13)</f>
        <v>0</v>
      </c>
      <c r="T9" s="22">
        <f>IF(O13="","",O13)</f>
        <v>0</v>
      </c>
      <c r="U9" s="22">
        <f>IF(P15="","",P15)</f>
        <v>0</v>
      </c>
      <c r="V9" s="22">
        <f>IF(O15="","",O15)</f>
        <v>0</v>
      </c>
      <c r="W9" s="22">
        <f>IF(P17="","",P17)</f>
        <v>0</v>
      </c>
      <c r="X9" s="22">
        <f>IF(O17="","",O17)</f>
        <v>0</v>
      </c>
      <c r="Y9" s="22" t="str">
        <f>IF(P19="","",P19)</f>
        <v/>
      </c>
      <c r="Z9" s="22" t="str">
        <f>IF(O19="","",O19)</f>
        <v/>
      </c>
      <c r="AA9" s="22" t="str">
        <f>IF(P21="","",P21)</f>
        <v/>
      </c>
      <c r="AB9" s="22" t="str">
        <f>IF(O21="","",O21)</f>
        <v/>
      </c>
      <c r="AC9" s="22" t="str">
        <f>IF(P23="","",P23)</f>
        <v/>
      </c>
      <c r="AD9" s="22" t="str">
        <f>IF(O23="","",O23)</f>
        <v/>
      </c>
      <c r="AE9" s="22" t="str">
        <f>IF(P25="","",P25)</f>
        <v/>
      </c>
      <c r="AF9" s="22" t="str">
        <f>IF(O25="","",O25)</f>
        <v/>
      </c>
      <c r="AG9" s="22" t="str">
        <f>IF(P27="","",P27)</f>
        <v/>
      </c>
      <c r="AH9" s="22" t="str">
        <f>IF(O27="","",O27)</f>
        <v/>
      </c>
      <c r="AI9" s="162"/>
      <c r="AJ9" s="153"/>
      <c r="AK9" s="153"/>
      <c r="AL9" s="153"/>
      <c r="AM9" s="153"/>
      <c r="AN9" s="167"/>
      <c r="AO9" s="168"/>
      <c r="AP9" s="168"/>
      <c r="AQ9" s="168"/>
      <c r="AR9" s="159"/>
      <c r="AS9" s="163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22.5" customHeight="1">
      <c r="A10" s="18" t="s">
        <v>4</v>
      </c>
      <c r="B10" s="38">
        <v>1</v>
      </c>
      <c r="C10" s="50" t="str">
        <f>C5</f>
        <v>Waikato</v>
      </c>
      <c r="D10" s="60"/>
      <c r="E10" s="51" t="s">
        <v>2</v>
      </c>
      <c r="F10" s="52">
        <v>3</v>
      </c>
      <c r="G10" s="50" t="str">
        <f>G6</f>
        <v>Hawkes Bay</v>
      </c>
      <c r="H10" s="60"/>
      <c r="I10" s="51">
        <v>5</v>
      </c>
      <c r="J10" s="58">
        <v>2.2000000000000002</v>
      </c>
      <c r="L10" s="164" t="str">
        <f>G6</f>
        <v>Hawkes Bay</v>
      </c>
      <c r="M10" s="154" t="str">
        <f>IF(AND(M11="",N11=""),"",IF(AND(M11=0,N11=0),"",IF(M11=N11,2,IF(M11="F",0,IF(N11="F",3,IF(M11&gt;N11,3,IF(M11&lt;N11,1,"")))))))</f>
        <v/>
      </c>
      <c r="N10" s="155"/>
      <c r="O10" s="154" t="str">
        <f>IF(AND(O11="",P11=""),"",IF(AND(O11=0,P11=0),"",IF(O11=P11,2,IF(O11="F",0,IF(P11="F",3,IF(O11&gt;P11,3,IF(O11&lt;P11,1,"")))))))</f>
        <v/>
      </c>
      <c r="P10" s="155"/>
      <c r="Q10" s="160" t="str">
        <f>IF(AND(Q11="",R11=""),"",IF(Q11=R11,2,IF(Q11="F",0,IF(R11="F",3,IF(Q11&gt;R11,3,IF(Q11&lt;R11,1,""))))))</f>
        <v/>
      </c>
      <c r="R10" s="161"/>
      <c r="S10" s="154" t="str">
        <f>IF(AND(S11="",T11=""),"",IF(AND(S11=0,T11=0),"",IF(S11=T11,2,IF(S11="F",0,IF(T11="F",3,IF(S11&gt;T11,3,IF(S11&lt;T11,1,"")))))))</f>
        <v/>
      </c>
      <c r="T10" s="155"/>
      <c r="U10" s="154" t="str">
        <f>IF(AND(U11="",V11=""),"",IF(AND(U11=0,V11=0),"",IF(U11=V11,2,IF(U11="F",0,IF(V11="F",3,IF(U11&gt;V11,3,IF(U11&lt;V11,1,"")))))))</f>
        <v/>
      </c>
      <c r="V10" s="155"/>
      <c r="W10" s="154" t="str">
        <f>IF(AND(W11="",X11=""),"",IF(AND(W11=0,X11=0),"",IF(W11=X11,2,IF(W11="F",0,IF(X11="F",3,IF(W11&gt;X11,3,IF(W11&lt;X11,1,"")))))))</f>
        <v/>
      </c>
      <c r="X10" s="155"/>
      <c r="Y10" s="154" t="str">
        <f>IF(AND(Y11="",Z11=""),"",IF(AND(Y11=0,Z11=0),"",IF(Y11=Z11,2,IF(Y11="F",0,IF(Z11="F",3,IF(Y11&gt;Z11,3,IF(Y11&lt;Z11,1,"")))))))</f>
        <v/>
      </c>
      <c r="Z10" s="155"/>
      <c r="AA10" s="154" t="str">
        <f>IF(AND(AA11="",AB11=""),"",IF(AND(AA11=0,AB11=0),"",IF(AA11=AB11,2,IF(AA11="F",0,IF(AB11="F",3,IF(AA11&gt;AB11,3,IF(AA11&lt;AB11,1,"")))))))</f>
        <v/>
      </c>
      <c r="AB10" s="155"/>
      <c r="AC10" s="154" t="str">
        <f>IF(AND(AC11="",AD11=""),"",IF(AND(AC11=0,AD11=0),"",IF(AC11=AD11,2,IF(AC11="F",0,IF(AD11="F",3,IF(AC11&gt;AD11,3,IF(AC11&lt;AD11,1,"")))))))</f>
        <v/>
      </c>
      <c r="AD10" s="155"/>
      <c r="AE10" s="154" t="str">
        <f>IF(AND(AE11="",AF11=""),"",IF(AND(AE11=0,AF11=0),"",IF(AE11=AF11,2,IF(AE11="F",0,IF(AF11="F",3,IF(AE11&gt;AF11,3,IF(AE11&lt;AF11,1,"")))))))</f>
        <v/>
      </c>
      <c r="AF10" s="155"/>
      <c r="AG10" s="154" t="str">
        <f>IF(AND(AG11="",AH11=""),"",IF(AND(AG11=0,AH11=0),"",IF(AG11=AH11,2,IF(AG11="F",0,IF(AH11="F",3,IF(AG11&gt;AH11,3,IF(AG11&lt;AH11,1,"")))))))</f>
        <v/>
      </c>
      <c r="AH10" s="155"/>
      <c r="AI10" s="157">
        <f>COUNTIF(M10:AF10,"&lt;4")</f>
        <v>0</v>
      </c>
      <c r="AJ10" s="151">
        <f>COUNTIF(M10:AG10,"3")</f>
        <v>0</v>
      </c>
      <c r="AK10" s="151">
        <f>COUNTIF(M10:AG10,"2")</f>
        <v>0</v>
      </c>
      <c r="AL10" s="151">
        <f>COUNTIF(M10:AG10,"1")</f>
        <v>0</v>
      </c>
      <c r="AM10" s="151">
        <f>COUNTIF(M10:AG10,"0")</f>
        <v>0</v>
      </c>
      <c r="AN10" s="166" t="str">
        <f>IF(OR(L10="",BE11=0),"",SUM(AG10,AE10,AC10,AA10,Y10,W10,U10,S10,Q10,O10,M10))</f>
        <v/>
      </c>
      <c r="AO10" s="144">
        <f>SUM(AG11,AE11,AC11,AA11,Y11,W11,U11,S11,Q11,O11,M11)</f>
        <v>0</v>
      </c>
      <c r="AP10" s="144">
        <f>SUM(AH11,AF11,AD11,AB11,Z11,X11,V11,T11,R11,P11,N11)</f>
        <v>0</v>
      </c>
      <c r="AQ10" s="144">
        <f>AO10-AP10</f>
        <v>0</v>
      </c>
      <c r="AR10" s="146" t="str">
        <f>IF(OR(L10="",BE11=0),"",1+COUNTIF(AU11:BD11,"Less"))</f>
        <v/>
      </c>
      <c r="AS10" s="148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2.5" customHeight="1">
      <c r="A11" s="12"/>
      <c r="B11" s="38">
        <v>4</v>
      </c>
      <c r="C11" s="50" t="str">
        <f>G5</f>
        <v>Wellington</v>
      </c>
      <c r="D11" s="60"/>
      <c r="E11" s="51" t="s">
        <v>2</v>
      </c>
      <c r="F11" s="52">
        <v>2</v>
      </c>
      <c r="G11" s="50" t="str">
        <f>G7</f>
        <v>Counties Manukau</v>
      </c>
      <c r="H11" s="60"/>
      <c r="I11" s="51">
        <v>6</v>
      </c>
      <c r="J11" s="57">
        <v>2.2000000000000002</v>
      </c>
      <c r="L11" s="164"/>
      <c r="M11" s="23">
        <f>H10</f>
        <v>0</v>
      </c>
      <c r="N11" s="23">
        <f>D10</f>
        <v>0</v>
      </c>
      <c r="O11" s="23">
        <f>H27</f>
        <v>0</v>
      </c>
      <c r="P11" s="23">
        <f>D27</f>
        <v>0</v>
      </c>
      <c r="Q11" s="20"/>
      <c r="R11" s="21"/>
      <c r="S11" s="22">
        <f>IF(R13="","",R13)</f>
        <v>0</v>
      </c>
      <c r="T11" s="22">
        <f>IF(Q13="","",Q13)</f>
        <v>0</v>
      </c>
      <c r="U11" s="22">
        <f>IF(R15="","",R15)</f>
        <v>0</v>
      </c>
      <c r="V11" s="22">
        <f>IF(Q15="","",Q15)</f>
        <v>0</v>
      </c>
      <c r="W11" s="22">
        <f>IF(R17="","",R17)</f>
        <v>0</v>
      </c>
      <c r="X11" s="22">
        <f>IF(Q17="","",Q17)</f>
        <v>0</v>
      </c>
      <c r="Y11" s="22" t="str">
        <f>IF(R19="","",R19)</f>
        <v/>
      </c>
      <c r="Z11" s="22" t="str">
        <f>IF(Q19="","",Q19)</f>
        <v/>
      </c>
      <c r="AA11" s="22" t="str">
        <f>IF(R21="","",R21)</f>
        <v/>
      </c>
      <c r="AB11" s="22" t="str">
        <f>IF(Q21="","",Q21)</f>
        <v/>
      </c>
      <c r="AC11" s="22" t="str">
        <f>IF(R23="","",R23)</f>
        <v/>
      </c>
      <c r="AD11" s="22" t="str">
        <f>IF(Q23="","",Q23)</f>
        <v/>
      </c>
      <c r="AE11" s="22" t="str">
        <f>IF(R25="","",R25)</f>
        <v/>
      </c>
      <c r="AF11" s="22" t="str">
        <f>IF(Q25="","",Q25)</f>
        <v/>
      </c>
      <c r="AG11" s="22" t="str">
        <f>IF(R27="","",R27)</f>
        <v/>
      </c>
      <c r="AH11" s="22" t="str">
        <f>IF(Q27="","",Q27)</f>
        <v/>
      </c>
      <c r="AI11" s="162"/>
      <c r="AJ11" s="153"/>
      <c r="AK11" s="153"/>
      <c r="AL11" s="153"/>
      <c r="AM11" s="153"/>
      <c r="AN11" s="167"/>
      <c r="AO11" s="168"/>
      <c r="AP11" s="168"/>
      <c r="AQ11" s="168"/>
      <c r="AR11" s="159"/>
      <c r="AS11" s="163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2.5" customHeight="1">
      <c r="A12" s="14"/>
      <c r="B12" s="38">
        <v>6</v>
      </c>
      <c r="C12" s="50" t="str">
        <f>C6</f>
        <v>North Harbour</v>
      </c>
      <c r="D12" s="60"/>
      <c r="E12" s="51" t="s">
        <v>2</v>
      </c>
      <c r="F12" s="55">
        <v>5</v>
      </c>
      <c r="G12" s="50" t="str">
        <f>C7</f>
        <v>Auckland</v>
      </c>
      <c r="H12" s="60"/>
      <c r="I12" s="51">
        <v>7</v>
      </c>
      <c r="J12" s="57">
        <v>2.2000000000000002</v>
      </c>
      <c r="L12" s="164" t="str">
        <f>G5</f>
        <v>Wellington</v>
      </c>
      <c r="M12" s="154" t="str">
        <f>IF(AND(M13="",N13=""),"",IF(AND(M13=0,N13=0),"",IF(M13=N13,2,IF(M13="F",0,IF(N13="F",3,IF(M13&gt;N13,3,IF(M13&lt;N13,1,"")))))))</f>
        <v/>
      </c>
      <c r="N12" s="155"/>
      <c r="O12" s="154" t="str">
        <f>IF(AND(O13="",P13=""),"",IF(AND(O13=0,P13=0),"",IF(O13=P13,2,IF(O13="F",0,IF(P13="F",3,IF(O13&gt;P13,3,IF(O13&lt;P13,1,"")))))))</f>
        <v/>
      </c>
      <c r="P12" s="155"/>
      <c r="Q12" s="154" t="str">
        <f>IF(AND(Q13="",R13=""),"",IF(AND(Q13=0,R13=0),"",IF(Q13=R13,2,IF(Q13="F",0,IF(R13="F",3,IF(Q13&gt;R13,3,IF(Q13&lt;R13,1,"")))))))</f>
        <v/>
      </c>
      <c r="R12" s="155"/>
      <c r="S12" s="160"/>
      <c r="T12" s="161"/>
      <c r="U12" s="154" t="str">
        <f>IF(AND(U13="",V13=""),"",IF(AND(U13=0,V13=0),"",IF(U13=V13,2,IF(U13="F",0,IF(V13="F",3,IF(U13&gt;V13,3,IF(U13&lt;V13,1,"")))))))</f>
        <v/>
      </c>
      <c r="V12" s="155"/>
      <c r="W12" s="154" t="str">
        <f>IF(AND(W13="",X13=""),"",IF(AND(W13=0,X13=0),"",IF(W13=X13,2,IF(W13="F",0,IF(X13="F",3,IF(W13&gt;X13,3,IF(W13&lt;X13,1,"")))))))</f>
        <v/>
      </c>
      <c r="X12" s="155"/>
      <c r="Y12" s="154" t="str">
        <f>IF(AND(Y13="",Z13=""),"",IF(AND(Y13=0,Z13=0),"",IF(Y13=Z13,2,IF(Y13="F",0,IF(Z13="F",3,IF(Y13&gt;Z13,3,IF(Y13&lt;Z13,1,"")))))))</f>
        <v/>
      </c>
      <c r="Z12" s="155"/>
      <c r="AA12" s="154" t="str">
        <f>IF(AND(AA13="",AB13=""),"",IF(AND(AA13=0,AB13=0),"",IF(AA13=AB13,2,IF(AA13="F",0,IF(AB13="F",3,IF(AA13&gt;AB13,3,IF(AA13&lt;AB13,1,"")))))))</f>
        <v/>
      </c>
      <c r="AB12" s="155"/>
      <c r="AC12" s="154" t="str">
        <f>IF(AND(AC13="",AD13=""),"",IF(AND(AC13=0,AD13=0),"",IF(AC13=AD13,2,IF(AC13="F",0,IF(AD13="F",3,IF(AC13&gt;AD13,3,IF(AC13&lt;AD13,1,"")))))))</f>
        <v/>
      </c>
      <c r="AD12" s="155"/>
      <c r="AE12" s="154" t="str">
        <f>IF(AND(AE13="",AF13=""),"",IF(AND(AE13=0,AF13=0),"",IF(AE13=AF13,2,IF(AE13="F",0,IF(AF13="F",3,IF(AE13&gt;AF13,3,IF(AE13&lt;AF13,1,"")))))))</f>
        <v/>
      </c>
      <c r="AF12" s="155"/>
      <c r="AG12" s="154" t="str">
        <f>IF(AND(AG13="",AH13=""),"",IF(AND(AG13=0,AH13=0),"",IF(AG13=AH13,2,IF(AG13="F",0,IF(AH13="F",3,IF(AG13&gt;AH13,3,IF(AG13&lt;AH13,1,"")))))))</f>
        <v/>
      </c>
      <c r="AH12" s="155"/>
      <c r="AI12" s="157">
        <f>COUNTIF(M12:AF12,"&lt;4")</f>
        <v>0</v>
      </c>
      <c r="AJ12" s="151">
        <f>COUNTIF(M12:AG12,"3")</f>
        <v>0</v>
      </c>
      <c r="AK12" s="151">
        <f>COUNTIF(M12:AG12,"2")</f>
        <v>0</v>
      </c>
      <c r="AL12" s="151">
        <f>COUNTIF(M12:AG12,"1")</f>
        <v>0</v>
      </c>
      <c r="AM12" s="151">
        <f>COUNTIF(M12:AG12,"0")</f>
        <v>0</v>
      </c>
      <c r="AN12" s="166" t="str">
        <f>IF(OR(L12="",BE13=0),"",SUM(AG12,AE12,AC12,AA12,Y12,W12,U12,S12,Q12,O12,M12))</f>
        <v/>
      </c>
      <c r="AO12" s="144">
        <f>SUM(AG13,AE13,AC13,AA13,Y13,W13,U13,S13,Q13,O13,M13)</f>
        <v>0</v>
      </c>
      <c r="AP12" s="144">
        <f>SUM(AH13,AF13,AD13,AB13,Z13,X13,V13,T13,R13,P13,N13)</f>
        <v>0</v>
      </c>
      <c r="AQ12" s="144">
        <f>AO12-AP12</f>
        <v>0</v>
      </c>
      <c r="AR12" s="146" t="str">
        <f>IF(OR(L12="",BE13=0),"",1+COUNTIF(AU13:BD13,"Less"))</f>
        <v/>
      </c>
      <c r="AS12" s="148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2.5" customHeight="1">
      <c r="A13" s="14"/>
      <c r="B13" s="38"/>
      <c r="C13" s="50"/>
      <c r="D13" s="61"/>
      <c r="E13" s="51"/>
      <c r="F13" s="62"/>
      <c r="G13" s="50"/>
      <c r="H13" s="61"/>
      <c r="I13" s="51"/>
      <c r="J13" s="57"/>
      <c r="L13" s="164"/>
      <c r="M13" s="23">
        <f>H5</f>
        <v>0</v>
      </c>
      <c r="N13" s="23">
        <f>D5</f>
        <v>0</v>
      </c>
      <c r="O13" s="23">
        <f>D11</f>
        <v>0</v>
      </c>
      <c r="P13" s="23">
        <f>H11</f>
        <v>0</v>
      </c>
      <c r="Q13" s="23">
        <f>H22</f>
        <v>0</v>
      </c>
      <c r="R13" s="23">
        <f>D22</f>
        <v>0</v>
      </c>
      <c r="S13" s="20"/>
      <c r="T13" s="21"/>
      <c r="U13" s="22">
        <f>IF(T15="","",T15)</f>
        <v>0</v>
      </c>
      <c r="V13" s="22">
        <f>IF(S15="","",S15)</f>
        <v>0</v>
      </c>
      <c r="W13" s="22">
        <f>IF(T17="","",T17)</f>
        <v>0</v>
      </c>
      <c r="X13" s="22">
        <f>IF(S17="","",S17)</f>
        <v>0</v>
      </c>
      <c r="Y13" s="22" t="str">
        <f>IF(T19="","",T19)</f>
        <v/>
      </c>
      <c r="Z13" s="22" t="str">
        <f>IF(S19="","",S19)</f>
        <v/>
      </c>
      <c r="AA13" s="22" t="str">
        <f>IF(T21="","",T21)</f>
        <v/>
      </c>
      <c r="AB13" s="22" t="str">
        <f>IF(S21="","",S21)</f>
        <v/>
      </c>
      <c r="AC13" s="22" t="str">
        <f>IF(T23="","",T23)</f>
        <v/>
      </c>
      <c r="AD13" s="22" t="str">
        <f>IF(S23="","",S23)</f>
        <v/>
      </c>
      <c r="AE13" s="22" t="str">
        <f>IF(T25="","",T25)</f>
        <v/>
      </c>
      <c r="AF13" s="22" t="str">
        <f>IF(S25="","",S25)</f>
        <v/>
      </c>
      <c r="AG13" s="22" t="str">
        <f>IF(T27="","",T27)</f>
        <v/>
      </c>
      <c r="AH13" s="22" t="str">
        <f>IF(S27="","",S27)</f>
        <v/>
      </c>
      <c r="AI13" s="162"/>
      <c r="AJ13" s="153"/>
      <c r="AK13" s="153"/>
      <c r="AL13" s="153"/>
      <c r="AM13" s="153"/>
      <c r="AN13" s="167"/>
      <c r="AO13" s="168"/>
      <c r="AP13" s="168"/>
      <c r="AQ13" s="168"/>
      <c r="AR13" s="159"/>
      <c r="AS13" s="163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2.5" customHeight="1">
      <c r="B14" s="42"/>
      <c r="C14" s="143"/>
      <c r="D14" s="143"/>
      <c r="E14" s="143"/>
      <c r="F14" s="143"/>
      <c r="G14" s="143"/>
      <c r="H14" s="10"/>
      <c r="I14" s="64"/>
      <c r="J14" s="64"/>
      <c r="L14" s="164" t="str">
        <f>C7</f>
        <v>Auckland</v>
      </c>
      <c r="M14" s="154" t="str">
        <f>IF(AND(M15="",N15=""),"",IF(AND(M15=0,N15=0),"",IF(M15=N15,2,IF(M15="F",0,IF(N15="F",3,IF(M15&gt;N15,3,IF(M15&lt;N15,1,"")))))))</f>
        <v/>
      </c>
      <c r="N14" s="155"/>
      <c r="O14" s="154" t="str">
        <f>IF(AND(O15="",P15=""),"",IF(AND(O15=0,P15=0),"",IF(O15=P15,2,IF(O15="F",0,IF(P15="F",3,IF(O15&gt;P15,3,IF(O15&lt;P15,1,"")))))))</f>
        <v/>
      </c>
      <c r="P14" s="155"/>
      <c r="Q14" s="154" t="str">
        <f>IF(AND(Q15="",R15=""),"",IF(AND(Q15=0,R15=0),"",IF(Q15=R15,2,IF(Q15="F",0,IF(R15="F",3,IF(Q15&gt;R15,3,IF(Q15&lt;R15,1,"")))))))</f>
        <v/>
      </c>
      <c r="R14" s="155"/>
      <c r="S14" s="154" t="str">
        <f>IF(AND(S15="",T15=""),"",IF(AND(S15=0,T15=0),"",IF(S15=T15,2,IF(S15="F",0,IF(T15="F",3,IF(S15&gt;T15,3,IF(S15&lt;T15,1,"")))))))</f>
        <v/>
      </c>
      <c r="T14" s="155"/>
      <c r="U14" s="160"/>
      <c r="V14" s="161"/>
      <c r="W14" s="154" t="str">
        <f>IF(AND(W15="",X15=""),"",IF(AND(W15=0,X15=0),"",IF(W15=X15,2,IF(W15="F",0,IF(X15="F",3,IF(W15&gt;X15,3,IF(W15&lt;X15,1,"")))))))</f>
        <v/>
      </c>
      <c r="X14" s="155"/>
      <c r="Y14" s="154" t="str">
        <f>IF(AND(Y15="",Z15=""),"",IF(AND(Y15=0,Z15=0),"",IF(Y15=Z15,2,IF(Y15="F",0,IF(Z15="F",3,IF(Y15&gt;Z15,3,IF(Y15&lt;Z15,1,"")))))))</f>
        <v/>
      </c>
      <c r="Z14" s="155"/>
      <c r="AA14" s="154" t="str">
        <f>IF(AND(AA15="",AB15=""),"",IF(AND(AA15=0,AB15=0),"",IF(AA15=AB15,2,IF(AA15="F",0,IF(AB15="F",3,IF(AA15&gt;AB15,3,IF(AA15&lt;AB15,1,"")))))))</f>
        <v/>
      </c>
      <c r="AB14" s="155"/>
      <c r="AC14" s="154" t="str">
        <f>IF(AND(AC15="",AD15=""),"",IF(AND(AC15=0,AD15=0),"",IF(AC15=AD15,2,IF(AC15="F",0,IF(AD15="F",3,IF(AC15&gt;AD15,3,IF(AC15&lt;AD15,1,"")))))))</f>
        <v/>
      </c>
      <c r="AD14" s="155"/>
      <c r="AE14" s="154" t="str">
        <f>IF(AND(AE15="",AF15=""),"",IF(AND(AE15=0,AF15=0),"",IF(AE15=AF15,2,IF(AE15="F",0,IF(AF15="F",3,IF(AE15&gt;AF15,3,IF(AE15&lt;AF15,1,"")))))))</f>
        <v/>
      </c>
      <c r="AF14" s="155"/>
      <c r="AG14" s="154" t="str">
        <f>IF(AND(AG15="",AH15=""),"",IF(AND(AG15=0,AH15=0),"",IF(AG15=AH15,2,IF(AG15="F",0,IF(AH15="F",3,IF(AG15&gt;AH15,3,IF(AG15&lt;AH15,1,"")))))))</f>
        <v/>
      </c>
      <c r="AH14" s="155"/>
      <c r="AI14" s="157">
        <f>COUNTIF(M14:AF14,"&lt;4")</f>
        <v>0</v>
      </c>
      <c r="AJ14" s="151">
        <f>COUNTIF(M14:AG14,"3")</f>
        <v>0</v>
      </c>
      <c r="AK14" s="151">
        <f>COUNTIF(M14:AG14,"2")</f>
        <v>0</v>
      </c>
      <c r="AL14" s="151">
        <f>COUNTIF(M14:AG14,"1")</f>
        <v>0</v>
      </c>
      <c r="AM14" s="151">
        <f>COUNTIF(M14:AG14,"0")</f>
        <v>0</v>
      </c>
      <c r="AN14" s="166" t="str">
        <f>IF(OR(L14="",BE15=0),"",SUM(AG14,AE14,AC14,AA14,Y14,W14,U14,S14,Q14,O14,M14))</f>
        <v/>
      </c>
      <c r="AO14" s="144">
        <f>SUM(AG15,AE15,AC15,AA15,Y15,W15,U15,S15,Q15,O15,M15)</f>
        <v>0</v>
      </c>
      <c r="AP14" s="144">
        <f>SUM(AH15,AF15,AD15,AB15,Z15,X15,V15,T15,R15,P15,N15)</f>
        <v>0</v>
      </c>
      <c r="AQ14" s="144">
        <f>AO14-AP14</f>
        <v>0</v>
      </c>
      <c r="AR14" s="146" t="str">
        <f>IF(OR(L14="",BE15=0),"",1+COUNTIF(AU15:BD15,"Less"))</f>
        <v/>
      </c>
      <c r="AS14" s="148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22.5" customHeight="1">
      <c r="A15" s="14" t="s">
        <v>5</v>
      </c>
      <c r="B15" s="38">
        <v>1</v>
      </c>
      <c r="C15" s="50" t="str">
        <f>C5</f>
        <v>Waikato</v>
      </c>
      <c r="D15" s="60"/>
      <c r="E15" s="51" t="s">
        <v>2</v>
      </c>
      <c r="F15" s="52">
        <v>2</v>
      </c>
      <c r="G15" s="50" t="str">
        <f>G7</f>
        <v>Counties Manukau</v>
      </c>
      <c r="H15" s="60"/>
      <c r="I15" s="51">
        <v>9</v>
      </c>
      <c r="J15" s="58">
        <v>4.2</v>
      </c>
      <c r="L15" s="164"/>
      <c r="M15" s="23">
        <f>H20</f>
        <v>0</v>
      </c>
      <c r="N15" s="23">
        <f>D20</f>
        <v>0</v>
      </c>
      <c r="O15" s="23">
        <f>D7</f>
        <v>0</v>
      </c>
      <c r="P15" s="23">
        <f>H7</f>
        <v>0</v>
      </c>
      <c r="Q15" s="23">
        <f>H16</f>
        <v>0</v>
      </c>
      <c r="R15" s="23">
        <f>D16</f>
        <v>0</v>
      </c>
      <c r="S15" s="23">
        <f>D26</f>
        <v>0</v>
      </c>
      <c r="T15" s="23">
        <f>H26</f>
        <v>0</v>
      </c>
      <c r="U15" s="20"/>
      <c r="V15" s="21"/>
      <c r="W15" s="22">
        <f>IF(V17="","",V17)</f>
        <v>0</v>
      </c>
      <c r="X15" s="22">
        <f>IF(U17="","",U17)</f>
        <v>0</v>
      </c>
      <c r="Y15" s="22" t="str">
        <f>IF(V19="","",V19)</f>
        <v/>
      </c>
      <c r="Z15" s="22" t="str">
        <f>IF(U19="","",U19)</f>
        <v/>
      </c>
      <c r="AA15" s="22" t="str">
        <f>IF(V21="","",V21)</f>
        <v/>
      </c>
      <c r="AB15" s="22" t="str">
        <f>IF(U21="","",U21)</f>
        <v/>
      </c>
      <c r="AC15" s="22" t="str">
        <f>IF(V23="","",V23)</f>
        <v/>
      </c>
      <c r="AD15" s="22" t="str">
        <f>IF(U23="","",U23)</f>
        <v/>
      </c>
      <c r="AE15" s="22" t="str">
        <f>IF(V25="","",V25)</f>
        <v/>
      </c>
      <c r="AF15" s="22" t="str">
        <f>IF(U25="","",U25)</f>
        <v/>
      </c>
      <c r="AG15" s="22" t="str">
        <f>IF(V27="","",V27)</f>
        <v/>
      </c>
      <c r="AH15" s="22" t="str">
        <f>IF(U27="","",U27)</f>
        <v/>
      </c>
      <c r="AI15" s="162"/>
      <c r="AJ15" s="153"/>
      <c r="AK15" s="153"/>
      <c r="AL15" s="153"/>
      <c r="AM15" s="153"/>
      <c r="AN15" s="167"/>
      <c r="AO15" s="168"/>
      <c r="AP15" s="168"/>
      <c r="AQ15" s="168"/>
      <c r="AR15" s="159"/>
      <c r="AS15" s="163"/>
      <c r="AU15" s="19" t="str">
        <f>IF(BE7=0,"",IF(AN14&lt;AN6,"Less","Greater"))</f>
        <v/>
      </c>
      <c r="AV15" s="19" t="str">
        <f>IF(BE9=0,"",IF(AN14&lt;AN8,"Less","Greater"))</f>
        <v/>
      </c>
      <c r="AW15" s="19" t="str">
        <f>IF(BE11=0,"",IF(AN14&lt;AN10,"Less","Greater"))</f>
        <v/>
      </c>
      <c r="AX15" s="19" t="str">
        <f>IF(BE13=0,"",IF(AN14&lt;AN12,"Less","Greater"))</f>
        <v/>
      </c>
      <c r="AY15" s="19" t="s">
        <v>23</v>
      </c>
      <c r="AZ15" s="19" t="str">
        <f>IF(BE17=0,"",IF(AN14&lt;AN16,"Less","Greater"))</f>
        <v/>
      </c>
      <c r="BA15" s="19" t="str">
        <f>IF(BE19=0,"",IF(AN14&lt;AN18,"Less","Greater"))</f>
        <v/>
      </c>
      <c r="BB15" s="19" t="str">
        <f>IF(BE21=0,"",IF(AN14&lt;AN20,"Less","Greater"))</f>
        <v/>
      </c>
      <c r="BC15" s="19" t="str">
        <f>IF(BE23=0,"",IF(AN14&lt;AN22,"Less","Greater"))</f>
        <v/>
      </c>
      <c r="BD15" s="19" t="str">
        <f>IF(BE25=0,"",IF(AN14&lt;AN24,"Less","Greater"))</f>
        <v/>
      </c>
      <c r="BE15" s="19">
        <f>COUNT(M14:AF14)</f>
        <v>0</v>
      </c>
    </row>
    <row r="16" spans="1:57" ht="22.5" customHeight="1">
      <c r="A16" s="14"/>
      <c r="B16" s="38">
        <v>3</v>
      </c>
      <c r="C16" s="50" t="str">
        <f>G6</f>
        <v>Hawkes Bay</v>
      </c>
      <c r="D16" s="60"/>
      <c r="E16" s="51" t="s">
        <v>2</v>
      </c>
      <c r="F16" s="52">
        <v>5</v>
      </c>
      <c r="G16" s="50" t="str">
        <f>C7</f>
        <v>Auckland</v>
      </c>
      <c r="H16" s="60"/>
      <c r="I16" s="51">
        <v>10</v>
      </c>
      <c r="J16" s="58">
        <v>4.2</v>
      </c>
      <c r="L16" s="164" t="str">
        <f>C6</f>
        <v>North Harbour</v>
      </c>
      <c r="M16" s="154" t="str">
        <f>IF(AND(M17="",N17=""),"",IF(AND(M17=0,N17=0),"",IF(M17=N17,2,IF(M17="F",0,IF(N17="F",3,IF(M17&gt;N17,3,IF(M17&lt;N17,1,"")))))))</f>
        <v/>
      </c>
      <c r="N16" s="155"/>
      <c r="O16" s="154" t="str">
        <f>IF(AND(O17="",P17=""),"",IF(AND(O17=0,P17=0),"",IF(O17=P17,2,IF(O17="F",0,IF(P17="F",3,IF(O17&gt;P17,3,IF(O17&lt;P17,1,"")))))))</f>
        <v/>
      </c>
      <c r="P16" s="155"/>
      <c r="Q16" s="154" t="str">
        <f>IF(AND(Q17="",R17=""),"",IF(AND(Q17=0,R17=0),"",IF(Q17=R17,2,IF(Q17="F",0,IF(R17="F",3,IF(Q17&gt;R17,3,IF(Q17&lt;R17,1,"")))))))</f>
        <v/>
      </c>
      <c r="R16" s="155"/>
      <c r="S16" s="154" t="str">
        <f>IF(AND(S17="",T17=""),"",IF(AND(S17=0,T17=0),"",IF(S17=T17,2,IF(S17="F",0,IF(T17="F",3,IF(S17&gt;T17,3,IF(S17&lt;T17,1,"")))))))</f>
        <v/>
      </c>
      <c r="T16" s="155"/>
      <c r="U16" s="154" t="str">
        <f>IF(AND(U17="",V17=""),"",IF(AND(U17=0,V17=0),"",IF(U17=V17,2,IF(U17="F",0,IF(V17="F",3,IF(U17&gt;V17,3,IF(U17&lt;V17,1,"")))))))</f>
        <v/>
      </c>
      <c r="V16" s="155"/>
      <c r="W16" s="160"/>
      <c r="X16" s="161"/>
      <c r="Y16" s="154" t="str">
        <f>IF(AND(Y17="",Z17=""),"",IF(AND(Y17=0,Z17=0),"",IF(Y17=Z17,2,IF(Y17="F",0,IF(Z17="F",3,IF(Y17&gt;Z17,3,IF(Y17&lt;Z17,1,"")))))))</f>
        <v/>
      </c>
      <c r="Z16" s="155"/>
      <c r="AA16" s="154" t="str">
        <f>IF(AND(AA17="",AB17=""),"",IF(AND(AA17=0,AB17=0),"",IF(AA17=AB17,2,IF(AA17="F",0,IF(AB17="F",3,IF(AA17&gt;AB17,3,IF(AA17&lt;AB17,1,"")))))))</f>
        <v/>
      </c>
      <c r="AB16" s="155"/>
      <c r="AC16" s="154" t="str">
        <f>IF(AND(AC17="",AD17=""),"",IF(AND(AC17=0,AD17=0),"",IF(AC17=AD17,2,IF(AC17="F",0,IF(AD17="F",3,IF(AC17&gt;AD17,3,IF(AC17&lt;AD17,1,"")))))))</f>
        <v/>
      </c>
      <c r="AD16" s="155"/>
      <c r="AE16" s="154" t="str">
        <f>IF(AND(AE17="",AF17=""),"",IF(AND(AE17=0,AF17=0),"",IF(AE17=AF17,2,IF(AE17="F",0,IF(AF17="F",3,IF(AE17&gt;AF17,3,IF(AE17&lt;AF17,1,"")))))))</f>
        <v/>
      </c>
      <c r="AF16" s="155"/>
      <c r="AG16" s="154" t="str">
        <f>IF(AND(AG17="",AH17=""),"",IF(AND(AG17=0,AH17=0),"",IF(AG17=AH17,2,IF(AG17="F",0,IF(AH17="F",3,IF(AG17&gt;AH17,3,IF(AG17&lt;AH17,1,"")))))))</f>
        <v/>
      </c>
      <c r="AH16" s="155"/>
      <c r="AI16" s="157">
        <f>COUNTIF(M16:AF16,"&lt;4")</f>
        <v>0</v>
      </c>
      <c r="AJ16" s="151">
        <f>COUNTIF(M16:AG16,"3")</f>
        <v>0</v>
      </c>
      <c r="AK16" s="151">
        <f>COUNTIF(M16:AG16,"2")</f>
        <v>0</v>
      </c>
      <c r="AL16" s="151">
        <f>COUNTIF(M16:AG16,"1")</f>
        <v>0</v>
      </c>
      <c r="AM16" s="151">
        <f>COUNTIF(M16:AG16,"0")</f>
        <v>0</v>
      </c>
      <c r="AN16" s="166" t="str">
        <f>IF(OR(L16="",BE17=0),"",SUM(AG16,AE16,AC16,AA16,Y16,W16,U16,S16,Q16,O16,M16))</f>
        <v/>
      </c>
      <c r="AO16" s="144">
        <f>SUM(AG17,AE17,AC17,AA17,Y17,W17,U17,S17,Q17,O17,M17)</f>
        <v>0</v>
      </c>
      <c r="AP16" s="144">
        <f>SUM(AH17,AF17,AD17,AB17,Z17,X17,V17,T17,R17,P17,N17)</f>
        <v>0</v>
      </c>
      <c r="AQ16" s="144">
        <f>AO16-AP16</f>
        <v>0</v>
      </c>
      <c r="AR16" s="146" t="str">
        <f>IF(OR(L16="",BE17=0),"",1+COUNTIF(AU17:BD17,"Less"))</f>
        <v/>
      </c>
      <c r="AS16" s="148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22.5" customHeight="1" thickBot="1">
      <c r="A17" s="12"/>
      <c r="B17" s="38">
        <v>4</v>
      </c>
      <c r="C17" s="50" t="str">
        <f>C11</f>
        <v>Wellington</v>
      </c>
      <c r="D17" s="60"/>
      <c r="E17" s="51" t="s">
        <v>2</v>
      </c>
      <c r="F17" s="52">
        <v>6</v>
      </c>
      <c r="G17" s="50" t="str">
        <f>C12</f>
        <v>North Harbour</v>
      </c>
      <c r="H17" s="60"/>
      <c r="I17" s="51">
        <v>11</v>
      </c>
      <c r="J17" s="58">
        <v>4.2</v>
      </c>
      <c r="L17" s="165"/>
      <c r="M17" s="30">
        <f>H25</f>
        <v>0</v>
      </c>
      <c r="N17" s="30">
        <f>D25</f>
        <v>0</v>
      </c>
      <c r="O17" s="30">
        <f>H21</f>
        <v>0</v>
      </c>
      <c r="P17" s="30">
        <f>D21</f>
        <v>0</v>
      </c>
      <c r="Q17" s="30">
        <f>D6</f>
        <v>0</v>
      </c>
      <c r="R17" s="30">
        <f>H6</f>
        <v>0</v>
      </c>
      <c r="S17" s="30">
        <f>H17</f>
        <v>0</v>
      </c>
      <c r="T17" s="30">
        <f>D17</f>
        <v>0</v>
      </c>
      <c r="U17" s="30">
        <f>D12</f>
        <v>0</v>
      </c>
      <c r="V17" s="30">
        <f>H12</f>
        <v>0</v>
      </c>
      <c r="W17" s="31"/>
      <c r="X17" s="32"/>
      <c r="Y17" s="33" t="str">
        <f>IF(X19="","",X19)</f>
        <v/>
      </c>
      <c r="Z17" s="33" t="str">
        <f>IF(W19="","",W19)</f>
        <v/>
      </c>
      <c r="AA17" s="33" t="str">
        <f>IF(X21="","",X21)</f>
        <v/>
      </c>
      <c r="AB17" s="33" t="str">
        <f>IF(W21="","",W21)</f>
        <v/>
      </c>
      <c r="AC17" s="33" t="str">
        <f>IF(X23="","",X23)</f>
        <v/>
      </c>
      <c r="AD17" s="33" t="str">
        <f>IF(W23="","",W23)</f>
        <v/>
      </c>
      <c r="AE17" s="33" t="str">
        <f>IF(X25="","",X25)</f>
        <v/>
      </c>
      <c r="AF17" s="33" t="str">
        <f>IF(W25="","",W25)</f>
        <v/>
      </c>
      <c r="AG17" s="33" t="str">
        <f>IF(X27="","",X27)</f>
        <v/>
      </c>
      <c r="AH17" s="33" t="str">
        <f>IF(W27="","",W27)</f>
        <v/>
      </c>
      <c r="AI17" s="158"/>
      <c r="AJ17" s="152"/>
      <c r="AK17" s="152"/>
      <c r="AL17" s="152"/>
      <c r="AM17" s="152"/>
      <c r="AN17" s="169"/>
      <c r="AO17" s="145"/>
      <c r="AP17" s="145"/>
      <c r="AQ17" s="145"/>
      <c r="AR17" s="147"/>
      <c r="AS17" s="149"/>
      <c r="AU17" s="19" t="str">
        <f>IF(BE7=0,"",IF(AN16&lt;AN6,"Less","Greater"))</f>
        <v/>
      </c>
      <c r="AV17" s="19" t="str">
        <f>IF(BE9=0,"",IF(AN16&lt;AN8,"Less","Greater"))</f>
        <v/>
      </c>
      <c r="AW17" s="19" t="str">
        <f>IF(BE11=0,"",IF(AN16&lt;AN10,"Less","Greater"))</f>
        <v/>
      </c>
      <c r="AX17" s="19" t="str">
        <f>IF(BE13=0,"",IF(AN16&lt;AN12,"Less","Greater"))</f>
        <v/>
      </c>
      <c r="AY17" s="19" t="str">
        <f>IF(BE15=0,"",IF(AN16&lt;AN14,"Less","Greater"))</f>
        <v/>
      </c>
      <c r="AZ17" s="19" t="s">
        <v>23</v>
      </c>
      <c r="BA17" s="19" t="str">
        <f>IF(BE19=0,"",IF(AN16&lt;AN18,"Less","Greater"))</f>
        <v/>
      </c>
      <c r="BB17" s="19" t="str">
        <f>IF(BE21=0,"",IF(AN16&lt;AN20,"Less","Greater"))</f>
        <v/>
      </c>
      <c r="BC17" s="19" t="str">
        <f>IF(BE23=0,"",IF(AN16&lt;AN22,"Less","Greater"))</f>
        <v/>
      </c>
      <c r="BD17" s="19" t="str">
        <f>IF(BE25=0,"",IF(AN16&lt;AN24,"Less","Greater"))</f>
        <v/>
      </c>
      <c r="BE17" s="19">
        <f>COUNT(M16:AF16)</f>
        <v>0</v>
      </c>
    </row>
    <row r="18" spans="1:57" ht="22.5" customHeight="1">
      <c r="A18" s="12"/>
      <c r="B18" s="38"/>
      <c r="C18" s="50"/>
      <c r="D18" s="61"/>
      <c r="E18" s="51"/>
      <c r="F18" s="54"/>
      <c r="G18" s="50"/>
      <c r="H18" s="61"/>
      <c r="I18" s="51"/>
      <c r="J18" s="58"/>
      <c r="L18" s="68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70"/>
      <c r="Z18" s="70"/>
      <c r="AA18" s="69"/>
      <c r="AB18" s="69"/>
      <c r="AC18" s="69"/>
      <c r="AD18" s="69"/>
      <c r="AE18" s="69"/>
      <c r="AF18" s="69"/>
      <c r="AG18" s="69"/>
      <c r="AH18" s="69"/>
      <c r="AI18" s="71"/>
      <c r="AJ18" s="72"/>
      <c r="AK18" s="72"/>
      <c r="AL18" s="72"/>
      <c r="AM18" s="72"/>
      <c r="AN18" s="73"/>
      <c r="AO18" s="74"/>
      <c r="AP18" s="74"/>
      <c r="AQ18" s="74"/>
      <c r="AR18" s="71"/>
      <c r="AS18" s="205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22.5" customHeight="1">
      <c r="B19" s="38"/>
      <c r="C19" s="143" t="s">
        <v>55</v>
      </c>
      <c r="D19" s="143"/>
      <c r="E19" s="143"/>
      <c r="F19" s="143"/>
      <c r="G19" s="143"/>
      <c r="H19" s="10"/>
      <c r="I19" s="64"/>
      <c r="J19" s="64"/>
      <c r="L19" s="68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7"/>
      <c r="Z19" s="67"/>
      <c r="AA19" s="66"/>
      <c r="AB19" s="66"/>
      <c r="AC19" s="66"/>
      <c r="AD19" s="66"/>
      <c r="AE19" s="66"/>
      <c r="AF19" s="66"/>
      <c r="AG19" s="66"/>
      <c r="AH19" s="66"/>
      <c r="AI19" s="71"/>
      <c r="AJ19" s="72"/>
      <c r="AK19" s="72"/>
      <c r="AL19" s="72"/>
      <c r="AM19" s="72"/>
      <c r="AN19" s="73"/>
      <c r="AO19" s="74"/>
      <c r="AP19" s="74"/>
      <c r="AQ19" s="74"/>
      <c r="AR19" s="71"/>
      <c r="AS19" s="204"/>
      <c r="AU19" s="19" t="str">
        <f>IF(BE7=0,"",IF(AN18&lt;AN6,"Less","Greater"))</f>
        <v/>
      </c>
      <c r="AV19" s="19" t="str">
        <f>IF(BE9=0,"",IF(AN18&lt;AN8,"Less","Greater"))</f>
        <v/>
      </c>
      <c r="AW19" s="19" t="str">
        <f>IF(BE11=0,"",IF(AN18&lt;AN10,"Less","Greater"))</f>
        <v/>
      </c>
      <c r="AX19" s="19" t="str">
        <f>IF(BE13=0,"",IF(AN18&lt;AN12,"Less","Greater"))</f>
        <v/>
      </c>
      <c r="AY19" s="19" t="str">
        <f>IF(BE15=0,"",IF(AN18&lt;AN14,"Less","Greater"))</f>
        <v/>
      </c>
      <c r="AZ19" s="19" t="str">
        <f>IF(BE17=0,"",IF(AN18&lt;AN16,"Less","Greater"))</f>
        <v/>
      </c>
      <c r="BA19" s="19" t="s">
        <v>23</v>
      </c>
      <c r="BB19" s="19" t="str">
        <f>IF(BE21=0,"",IF(AN18&lt;AN20,"Less","Greater"))</f>
        <v/>
      </c>
      <c r="BC19" s="19" t="str">
        <f>IF(BE23=0,"",IF(AN18&lt;AN22,"Less","Greater"))</f>
        <v/>
      </c>
      <c r="BD19" s="19" t="str">
        <f>IF(BE25=0,"",IF(AN18&lt;AN24,"Less","Greater"))</f>
        <v/>
      </c>
      <c r="BE19" s="19">
        <f>COUNT(M18:AF18)</f>
        <v>0</v>
      </c>
    </row>
    <row r="20" spans="1:57" ht="22.5" customHeight="1">
      <c r="A20" s="12" t="s">
        <v>6</v>
      </c>
      <c r="B20" s="38">
        <v>1</v>
      </c>
      <c r="C20" s="50" t="str">
        <f>C10</f>
        <v>Waikato</v>
      </c>
      <c r="D20" s="60"/>
      <c r="E20" s="51" t="s">
        <v>2</v>
      </c>
      <c r="F20" s="52">
        <v>5</v>
      </c>
      <c r="G20" s="50" t="str">
        <f>G12</f>
        <v>Auckland</v>
      </c>
      <c r="H20" s="60"/>
      <c r="I20" s="51">
        <v>8</v>
      </c>
      <c r="J20" s="58">
        <v>11.4</v>
      </c>
      <c r="L20" s="68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70"/>
      <c r="AB20" s="70"/>
      <c r="AC20" s="69"/>
      <c r="AD20" s="69"/>
      <c r="AE20" s="69"/>
      <c r="AF20" s="69"/>
      <c r="AG20" s="69"/>
      <c r="AH20" s="69"/>
      <c r="AI20" s="71"/>
      <c r="AJ20" s="72"/>
      <c r="AK20" s="72"/>
      <c r="AL20" s="72"/>
      <c r="AM20" s="72"/>
      <c r="AN20" s="73"/>
      <c r="AO20" s="74"/>
      <c r="AP20" s="74"/>
      <c r="AQ20" s="74"/>
      <c r="AR20" s="71"/>
      <c r="AS20" s="203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22.5" customHeight="1">
      <c r="A21" s="12"/>
      <c r="B21" s="38">
        <v>2</v>
      </c>
      <c r="C21" s="50" t="str">
        <f>G15</f>
        <v>Counties Manukau</v>
      </c>
      <c r="D21" s="60"/>
      <c r="E21" s="51" t="s">
        <v>2</v>
      </c>
      <c r="F21" s="52">
        <v>6</v>
      </c>
      <c r="G21" s="50" t="str">
        <f>G17</f>
        <v>North Harbour</v>
      </c>
      <c r="H21" s="60"/>
      <c r="I21" s="51">
        <v>9</v>
      </c>
      <c r="J21" s="57">
        <v>11.4</v>
      </c>
      <c r="L21" s="68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7"/>
      <c r="AB21" s="67"/>
      <c r="AC21" s="66"/>
      <c r="AD21" s="66"/>
      <c r="AE21" s="66"/>
      <c r="AF21" s="66"/>
      <c r="AG21" s="66"/>
      <c r="AH21" s="66"/>
      <c r="AI21" s="71"/>
      <c r="AJ21" s="72"/>
      <c r="AK21" s="72"/>
      <c r="AL21" s="72"/>
      <c r="AM21" s="72"/>
      <c r="AN21" s="73"/>
      <c r="AO21" s="74"/>
      <c r="AP21" s="74"/>
      <c r="AQ21" s="74"/>
      <c r="AR21" s="71"/>
      <c r="AS21" s="204"/>
      <c r="AU21" s="19" t="str">
        <f>IF(BE7=0,"",IF(AN20&lt;AN6,"Less","Greater"))</f>
        <v/>
      </c>
      <c r="AV21" s="19" t="str">
        <f>IF(BE9=0,"",IF(AN20&lt;AN8,"Less","Greater"))</f>
        <v/>
      </c>
      <c r="AW21" s="19" t="str">
        <f>IF(BE11=0,"",IF(AN20&lt;AN10,"Less","Greater"))</f>
        <v/>
      </c>
      <c r="AX21" s="19" t="str">
        <f>IF(BE13=0,"",IF(AN20&lt;AN12,"Less","Greater"))</f>
        <v/>
      </c>
      <c r="AY21" s="19" t="str">
        <f>IF(BE15=0,"",IF(AN20&lt;AN14,"Less","Greater"))</f>
        <v/>
      </c>
      <c r="AZ21" s="19" t="str">
        <f>IF(BE17=0,"",IF(AN20&lt;AN16,"Less","Greater"))</f>
        <v/>
      </c>
      <c r="BA21" s="19" t="str">
        <f>IF(BE19=0,"",IF(AN20&lt;AN18,"Less","Greater"))</f>
        <v/>
      </c>
      <c r="BB21" s="19" t="s">
        <v>23</v>
      </c>
      <c r="BC21" s="19" t="str">
        <f>IF(BE23=0,"",IF(AN20&lt;AN22,"Less","Greater"))</f>
        <v/>
      </c>
      <c r="BD21" s="19" t="str">
        <f>IF(BE25=0,"",IF(AN20&lt;AN24,"Less","Greater"))</f>
        <v/>
      </c>
      <c r="BE21" s="19">
        <f>COUNT(M20:AF20)</f>
        <v>0</v>
      </c>
    </row>
    <row r="22" spans="1:57" ht="22.5" customHeight="1">
      <c r="A22" s="14"/>
      <c r="B22" s="38">
        <v>3</v>
      </c>
      <c r="C22" s="50" t="str">
        <f>C16</f>
        <v>Hawkes Bay</v>
      </c>
      <c r="D22" s="60"/>
      <c r="E22" s="51" t="s">
        <v>2</v>
      </c>
      <c r="F22" s="55">
        <v>4</v>
      </c>
      <c r="G22" s="50" t="str">
        <f>C17</f>
        <v>Wellington</v>
      </c>
      <c r="H22" s="60"/>
      <c r="I22" s="51">
        <v>10</v>
      </c>
      <c r="J22" s="57">
        <v>11.4</v>
      </c>
      <c r="L22" s="68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70"/>
      <c r="AD22" s="70"/>
      <c r="AE22" s="69"/>
      <c r="AF22" s="69"/>
      <c r="AG22" s="69"/>
      <c r="AH22" s="69"/>
      <c r="AI22" s="71"/>
      <c r="AJ22" s="72"/>
      <c r="AK22" s="72"/>
      <c r="AL22" s="72"/>
      <c r="AM22" s="72"/>
      <c r="AN22" s="73"/>
      <c r="AO22" s="74"/>
      <c r="AP22" s="74"/>
      <c r="AQ22" s="75"/>
      <c r="AR22" s="71"/>
      <c r="AS22" s="203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22.5" customHeight="1">
      <c r="A23" s="14"/>
      <c r="B23" s="38"/>
      <c r="C23" s="50"/>
      <c r="D23" s="61"/>
      <c r="E23" s="51"/>
      <c r="F23" s="62"/>
      <c r="G23" s="50"/>
      <c r="H23" s="61"/>
      <c r="I23" s="51"/>
      <c r="J23" s="57"/>
      <c r="L23" s="68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7"/>
      <c r="AD23" s="67"/>
      <c r="AE23" s="66"/>
      <c r="AF23" s="66"/>
      <c r="AG23" s="66"/>
      <c r="AH23" s="66"/>
      <c r="AI23" s="71"/>
      <c r="AJ23" s="72"/>
      <c r="AK23" s="72"/>
      <c r="AL23" s="72"/>
      <c r="AM23" s="72"/>
      <c r="AN23" s="73"/>
      <c r="AO23" s="74"/>
      <c r="AP23" s="74"/>
      <c r="AQ23" s="75"/>
      <c r="AR23" s="71"/>
      <c r="AS23" s="204"/>
      <c r="AU23" s="19" t="str">
        <f>IF(BE7=0,"",IF(AN22&lt;AN6,"Less","Greater"))</f>
        <v/>
      </c>
      <c r="AV23" s="19" t="str">
        <f>IF(BE9=0,"",IF(AN22&lt;AN8,"Less","Greater"))</f>
        <v/>
      </c>
      <c r="AW23" s="19" t="str">
        <f>IF(BE11=0,"",IF(AN22&lt;AN10,"Less","Greater"))</f>
        <v/>
      </c>
      <c r="AX23" s="19" t="str">
        <f>IF(BE13=0,"",IF(AN22&lt;AN12,"Less","Greater"))</f>
        <v/>
      </c>
      <c r="AY23" s="19" t="str">
        <f>IF(BE15=0,"",IF(AN22&lt;AN14,"Less","Greater"))</f>
        <v/>
      </c>
      <c r="AZ23" s="19" t="str">
        <f>IF(BE17=0,"",IF(AN22&lt;AN16,"Less","Greater"))</f>
        <v/>
      </c>
      <c r="BA23" s="19" t="str">
        <f>IF(BE19=0,"",IF(AN22&lt;AN18,"Less","Greater"))</f>
        <v/>
      </c>
      <c r="BB23" s="19" t="str">
        <f>IF(BE21=0,"",IF(AN22&lt;AN20,"Less","Greater"))</f>
        <v/>
      </c>
      <c r="BC23" s="19" t="s">
        <v>23</v>
      </c>
      <c r="BD23" s="19" t="str">
        <f>IF(BE25=0,"",IF(AN22&lt;AN24,"Less","Greater"))</f>
        <v/>
      </c>
      <c r="BE23" s="19">
        <f>COUNT(M22:AF22)</f>
        <v>0</v>
      </c>
    </row>
    <row r="24" spans="1:57" ht="22.5" customHeight="1">
      <c r="B24" s="38"/>
      <c r="C24" s="143"/>
      <c r="D24" s="143"/>
      <c r="E24" s="143"/>
      <c r="F24" s="143"/>
      <c r="G24" s="143"/>
      <c r="H24" s="10"/>
      <c r="I24" s="19"/>
      <c r="J24" s="19"/>
      <c r="L24" s="68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70"/>
      <c r="AF24" s="70"/>
      <c r="AG24" s="69"/>
      <c r="AH24" s="69"/>
      <c r="AI24" s="71"/>
      <c r="AJ24" s="72"/>
      <c r="AK24" s="72"/>
      <c r="AL24" s="72"/>
      <c r="AM24" s="72"/>
      <c r="AN24" s="73"/>
      <c r="AO24" s="74"/>
      <c r="AP24" s="74"/>
      <c r="AQ24" s="75"/>
      <c r="AR24" s="71"/>
      <c r="AS24" s="203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22.5" customHeight="1">
      <c r="A25" s="12" t="s">
        <v>7</v>
      </c>
      <c r="B25" s="38">
        <v>1</v>
      </c>
      <c r="C25" s="50" t="str">
        <f>C20</f>
        <v>Waikato</v>
      </c>
      <c r="D25" s="60"/>
      <c r="E25" s="51" t="s">
        <v>2</v>
      </c>
      <c r="F25" s="55">
        <v>6</v>
      </c>
      <c r="G25" s="50" t="str">
        <f>G21</f>
        <v>North Harbour</v>
      </c>
      <c r="H25" s="60"/>
      <c r="I25" s="51">
        <v>4</v>
      </c>
      <c r="J25" s="57">
        <v>2.2000000000000002</v>
      </c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7"/>
      <c r="AF25" s="67"/>
      <c r="AG25" s="66"/>
      <c r="AH25" s="66"/>
      <c r="AI25" s="71"/>
      <c r="AJ25" s="72"/>
      <c r="AK25" s="72"/>
      <c r="AL25" s="72"/>
      <c r="AM25" s="72"/>
      <c r="AN25" s="73"/>
      <c r="AO25" s="74"/>
      <c r="AP25" s="74"/>
      <c r="AQ25" s="75"/>
      <c r="AR25" s="71"/>
      <c r="AS25" s="204"/>
      <c r="AU25" s="19" t="str">
        <f>IF(BE7=0,"",IF(AN24&lt;AN6,"Less","Greater"))</f>
        <v/>
      </c>
      <c r="AV25" s="19" t="str">
        <f>IF(BE9=0,"",IF(AN24&lt;AN8,"Less","Greater"))</f>
        <v/>
      </c>
      <c r="AW25" s="19" t="str">
        <f>IF(BE11=0,"",IF(AN24&lt;AN10,"Less","Greater"))</f>
        <v/>
      </c>
      <c r="AX25" s="19" t="str">
        <f>IF(BE13=0,"",IF(AN24&lt;AN12,"Less","Greater"))</f>
        <v/>
      </c>
      <c r="AY25" s="19" t="str">
        <f>IF(BE15=0,"",IF(AN24&lt;AN14,"Less","Greater"))</f>
        <v/>
      </c>
      <c r="AZ25" s="19" t="str">
        <f>IF(BE17=0,"",IF(AN24&lt;AN16,"Less","Greater"))</f>
        <v/>
      </c>
      <c r="BA25" s="19" t="str">
        <f>IF(BE19=0,"",IF(AN24&lt;AN18,"Less","Greater"))</f>
        <v/>
      </c>
      <c r="BB25" s="19" t="str">
        <f>IF(BE21=0,"",IF(AN24&lt;AN20,"Less","Greater"))</f>
        <v/>
      </c>
      <c r="BC25" s="19" t="str">
        <f>IF(BE23=0,"",IF(AN24&lt;AN22,"Less","Greater"))</f>
        <v/>
      </c>
      <c r="BD25" s="19" t="s">
        <v>23</v>
      </c>
      <c r="BE25" s="19">
        <f>COUNT(M24:AF24)</f>
        <v>0</v>
      </c>
    </row>
    <row r="26" spans="1:57" ht="22.5" customHeight="1">
      <c r="A26" s="14"/>
      <c r="B26" s="38">
        <v>5</v>
      </c>
      <c r="C26" s="50" t="str">
        <f>G20</f>
        <v>Auckland</v>
      </c>
      <c r="D26" s="60"/>
      <c r="E26" s="51" t="s">
        <v>2</v>
      </c>
      <c r="F26" s="55">
        <v>4</v>
      </c>
      <c r="G26" s="50" t="str">
        <f>G22</f>
        <v>Wellington</v>
      </c>
      <c r="H26" s="60"/>
      <c r="I26" s="51">
        <v>5</v>
      </c>
      <c r="J26" s="57">
        <v>2.2000000000000002</v>
      </c>
      <c r="L26" s="68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70"/>
      <c r="AH26" s="70"/>
      <c r="AI26" s="71"/>
      <c r="AJ26" s="72"/>
      <c r="AK26" s="72"/>
      <c r="AL26" s="72"/>
      <c r="AM26" s="72"/>
      <c r="AN26" s="73"/>
      <c r="AO26" s="74"/>
      <c r="AP26" s="74"/>
      <c r="AQ26" s="75"/>
      <c r="AR26" s="71"/>
      <c r="AS26" s="203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22.5" customHeight="1">
      <c r="A27" s="14"/>
      <c r="B27" s="38">
        <v>2</v>
      </c>
      <c r="C27" s="50" t="str">
        <f>C21</f>
        <v>Counties Manukau</v>
      </c>
      <c r="D27" s="60"/>
      <c r="E27" s="51" t="s">
        <v>2</v>
      </c>
      <c r="F27" s="55">
        <v>3</v>
      </c>
      <c r="G27" s="50" t="str">
        <f>C22</f>
        <v>Hawkes Bay</v>
      </c>
      <c r="H27" s="60"/>
      <c r="I27" s="51">
        <v>6</v>
      </c>
      <c r="J27" s="57">
        <v>2.2000000000000002</v>
      </c>
      <c r="L27" s="68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  <c r="AH27" s="67"/>
      <c r="AI27" s="71"/>
      <c r="AJ27" s="72"/>
      <c r="AK27" s="72"/>
      <c r="AL27" s="72"/>
      <c r="AM27" s="72"/>
      <c r="AN27" s="73"/>
      <c r="AO27" s="74"/>
      <c r="AP27" s="74"/>
      <c r="AQ27" s="75"/>
      <c r="AR27" s="71"/>
      <c r="AS27" s="204"/>
      <c r="AU27" s="19" t="str">
        <f>IF(BE9=0,"",IF(AN26&lt;AN8,"Less","Greater"))</f>
        <v/>
      </c>
      <c r="AV27" s="19" t="str">
        <f>IF(BE11=0,"",IF(AN26&lt;AN10,"Less","Greater"))</f>
        <v/>
      </c>
      <c r="AW27" s="19" t="str">
        <f>IF(BE13=0,"",IF(AN26&lt;AN12,"Less","Greater"))</f>
        <v/>
      </c>
      <c r="AX27" s="19" t="str">
        <f>IF(BE15=0,"",IF(AN26&lt;AN14,"Less","Greater"))</f>
        <v/>
      </c>
      <c r="AY27" s="19" t="str">
        <f>IF(BE17=0,"",IF(AN26&lt;AN16,"Less","Greater"))</f>
        <v/>
      </c>
      <c r="AZ27" s="19" t="str">
        <f>IF(BE19=0,"",IF(AN26&lt;AN18,"Less","Greater"))</f>
        <v/>
      </c>
      <c r="BA27" s="19" t="str">
        <f>IF(BE21=0,"",IF(AN26&lt;AN20,"Less","Greater"))</f>
        <v/>
      </c>
      <c r="BB27" s="19" t="str">
        <f>IF(BE23=0,"",IF(AN26&lt;AN22,"Less","Greater"))</f>
        <v/>
      </c>
      <c r="BC27" s="19" t="str">
        <f>IF(BE25=0,"",IF(AN26&lt;AN24,"Less","Greater"))</f>
        <v/>
      </c>
      <c r="BD27" s="19" t="s">
        <v>23</v>
      </c>
      <c r="BE27" s="19">
        <f>COUNT(M26:AF26)</f>
        <v>0</v>
      </c>
    </row>
  </sheetData>
  <mergeCells count="172">
    <mergeCell ref="U1:V5"/>
    <mergeCell ref="AO1:AO5"/>
    <mergeCell ref="AP1:AP5"/>
    <mergeCell ref="AQ1:AQ5"/>
    <mergeCell ref="AR1:AR5"/>
    <mergeCell ref="AS1:AS5"/>
    <mergeCell ref="C4:G4"/>
    <mergeCell ref="AI1:AI5"/>
    <mergeCell ref="AJ1:AJ5"/>
    <mergeCell ref="AK1:AK5"/>
    <mergeCell ref="AL1:AL5"/>
    <mergeCell ref="AM1:AM5"/>
    <mergeCell ref="AN1:AN5"/>
    <mergeCell ref="W1:X5"/>
    <mergeCell ref="Y1:Z5"/>
    <mergeCell ref="AA1:AB5"/>
    <mergeCell ref="AC1:AD5"/>
    <mergeCell ref="AE1:AF5"/>
    <mergeCell ref="AG1:AH5"/>
    <mergeCell ref="A1:J1"/>
    <mergeCell ref="M1:N5"/>
    <mergeCell ref="O1:P5"/>
    <mergeCell ref="Q1:R5"/>
    <mergeCell ref="S1:T5"/>
    <mergeCell ref="AS6:AS7"/>
    <mergeCell ref="L8:L9"/>
    <mergeCell ref="M8:N8"/>
    <mergeCell ref="O8:P8"/>
    <mergeCell ref="Q8:R8"/>
    <mergeCell ref="S8:T8"/>
    <mergeCell ref="AI6:AI7"/>
    <mergeCell ref="AJ6:AJ7"/>
    <mergeCell ref="AK6:AK7"/>
    <mergeCell ref="AL6:AL7"/>
    <mergeCell ref="AM6:AM7"/>
    <mergeCell ref="AN6:AN7"/>
    <mergeCell ref="W6:X6"/>
    <mergeCell ref="Y6:Z6"/>
    <mergeCell ref="AA6:AB6"/>
    <mergeCell ref="AC6:AD6"/>
    <mergeCell ref="AE6:AF6"/>
    <mergeCell ref="AG6:AH6"/>
    <mergeCell ref="L6:L7"/>
    <mergeCell ref="M6:N6"/>
    <mergeCell ref="O6:P6"/>
    <mergeCell ref="Q6:R6"/>
    <mergeCell ref="S6:T6"/>
    <mergeCell ref="AO6:AO7"/>
    <mergeCell ref="AP6:AP7"/>
    <mergeCell ref="AQ6:AQ7"/>
    <mergeCell ref="U6:V6"/>
    <mergeCell ref="AN8:AN9"/>
    <mergeCell ref="AO8:AO9"/>
    <mergeCell ref="AP8:AP9"/>
    <mergeCell ref="AQ8:AQ9"/>
    <mergeCell ref="AR6:AR7"/>
    <mergeCell ref="AR8:AR9"/>
    <mergeCell ref="AS8:AS9"/>
    <mergeCell ref="AG8:AH8"/>
    <mergeCell ref="AI8:AI9"/>
    <mergeCell ref="AJ8:AJ9"/>
    <mergeCell ref="AK8:AK9"/>
    <mergeCell ref="AL8:AL9"/>
    <mergeCell ref="AM8:AM9"/>
    <mergeCell ref="U10:V10"/>
    <mergeCell ref="W10:X10"/>
    <mergeCell ref="Y10:Z10"/>
    <mergeCell ref="AA10:AB10"/>
    <mergeCell ref="AC10:AD10"/>
    <mergeCell ref="AE10:AF10"/>
    <mergeCell ref="AQ10:AQ11"/>
    <mergeCell ref="AR10:AR11"/>
    <mergeCell ref="AS10:AS11"/>
    <mergeCell ref="U8:V8"/>
    <mergeCell ref="W8:X8"/>
    <mergeCell ref="Y8:Z8"/>
    <mergeCell ref="AA8:AB8"/>
    <mergeCell ref="AC8:AD8"/>
    <mergeCell ref="AE8:AF8"/>
    <mergeCell ref="C9:G9"/>
    <mergeCell ref="L10:L11"/>
    <mergeCell ref="M10:N10"/>
    <mergeCell ref="O10:P10"/>
    <mergeCell ref="Q10:R10"/>
    <mergeCell ref="S10:T10"/>
    <mergeCell ref="AN10:AN11"/>
    <mergeCell ref="AO10:AO11"/>
    <mergeCell ref="AP10:AP11"/>
    <mergeCell ref="AG10:AH10"/>
    <mergeCell ref="AI10:AI11"/>
    <mergeCell ref="AJ10:AJ11"/>
    <mergeCell ref="AK10:AK11"/>
    <mergeCell ref="AL10:AL11"/>
    <mergeCell ref="AM10:AM11"/>
    <mergeCell ref="L12:L13"/>
    <mergeCell ref="M12:N12"/>
    <mergeCell ref="O12:P12"/>
    <mergeCell ref="Q12:R12"/>
    <mergeCell ref="S12:T12"/>
    <mergeCell ref="U12:V12"/>
    <mergeCell ref="W14:X14"/>
    <mergeCell ref="Y14:Z14"/>
    <mergeCell ref="AA14:AB14"/>
    <mergeCell ref="AI12:AI13"/>
    <mergeCell ref="AJ12:AJ13"/>
    <mergeCell ref="AK12:AK13"/>
    <mergeCell ref="AL12:AL13"/>
    <mergeCell ref="W12:X12"/>
    <mergeCell ref="Y12:Z12"/>
    <mergeCell ref="AA12:AB12"/>
    <mergeCell ref="AC12:AD12"/>
    <mergeCell ref="AE12:AF12"/>
    <mergeCell ref="AG12:AH12"/>
    <mergeCell ref="AE14:AF14"/>
    <mergeCell ref="AG14:AH14"/>
    <mergeCell ref="AI14:AI15"/>
    <mergeCell ref="AJ14:AJ15"/>
    <mergeCell ref="AK14:AK15"/>
    <mergeCell ref="AL14:AL15"/>
    <mergeCell ref="C14:G14"/>
    <mergeCell ref="L14:L15"/>
    <mergeCell ref="M14:N14"/>
    <mergeCell ref="O14:P14"/>
    <mergeCell ref="Q14:R14"/>
    <mergeCell ref="AO12:AO13"/>
    <mergeCell ref="AP12:AP13"/>
    <mergeCell ref="AQ12:AQ13"/>
    <mergeCell ref="AR12:AR13"/>
    <mergeCell ref="AS12:AS13"/>
    <mergeCell ref="AM12:AM13"/>
    <mergeCell ref="AN12:AN13"/>
    <mergeCell ref="AS14:AS15"/>
    <mergeCell ref="AM14:AM15"/>
    <mergeCell ref="AN14:AN15"/>
    <mergeCell ref="AO14:AO15"/>
    <mergeCell ref="AP14:AP15"/>
    <mergeCell ref="AQ14:AQ15"/>
    <mergeCell ref="AR14:AR15"/>
    <mergeCell ref="O16:P16"/>
    <mergeCell ref="Q16:R16"/>
    <mergeCell ref="S16:T16"/>
    <mergeCell ref="U16:V16"/>
    <mergeCell ref="W16:X16"/>
    <mergeCell ref="Y16:Z16"/>
    <mergeCell ref="AA16:AB16"/>
    <mergeCell ref="AC14:AD14"/>
    <mergeCell ref="S14:T14"/>
    <mergeCell ref="U14:V14"/>
    <mergeCell ref="B2:G2"/>
    <mergeCell ref="C24:G24"/>
    <mergeCell ref="AS24:AS25"/>
    <mergeCell ref="AS26:AS27"/>
    <mergeCell ref="AR16:AR17"/>
    <mergeCell ref="AS16:AS17"/>
    <mergeCell ref="AS18:AS19"/>
    <mergeCell ref="C19:G19"/>
    <mergeCell ref="AS20:AS21"/>
    <mergeCell ref="AS22:AS23"/>
    <mergeCell ref="AL16:AL17"/>
    <mergeCell ref="AM16:AM17"/>
    <mergeCell ref="AN16:AN17"/>
    <mergeCell ref="AO16:AO17"/>
    <mergeCell ref="AP16:AP17"/>
    <mergeCell ref="AQ16:AQ17"/>
    <mergeCell ref="AC16:AD16"/>
    <mergeCell ref="AE16:AF16"/>
    <mergeCell ref="AG16:AH16"/>
    <mergeCell ref="AI16:AI17"/>
    <mergeCell ref="AJ16:AJ17"/>
    <mergeCell ref="AK16:AK17"/>
    <mergeCell ref="L16:L17"/>
    <mergeCell ref="M16:N16"/>
  </mergeCells>
  <pageMargins left="1.06" right="0.2" top="1" bottom="1" header="0.5" footer="0.5"/>
  <pageSetup paperSize="9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4"/>
  <sheetViews>
    <sheetView topLeftCell="A34" zoomScale="75" workbookViewId="0">
      <selection activeCell="J54" sqref="J54"/>
    </sheetView>
  </sheetViews>
  <sheetFormatPr baseColWidth="10" defaultColWidth="8.83203125" defaultRowHeight="18" x14ac:dyDescent="0"/>
  <cols>
    <col min="1" max="1" width="13.83203125" customWidth="1"/>
    <col min="2" max="2" width="3.83203125" style="39" customWidth="1"/>
    <col min="3" max="3" width="24.1640625" style="35" customWidth="1"/>
    <col min="4" max="4" width="6.6640625" style="45" customWidth="1"/>
    <col min="5" max="5" width="4" customWidth="1"/>
    <col min="6" max="6" width="3.83203125" style="39" customWidth="1"/>
    <col min="7" max="7" width="24.1640625" style="35" customWidth="1"/>
    <col min="8" max="8" width="6.6640625" style="45" customWidth="1"/>
    <col min="9" max="9" width="9.1640625" style="94" customWidth="1"/>
    <col min="10" max="10" width="9.1640625" style="95" customWidth="1"/>
    <col min="12" max="12" width="23.83203125" customWidth="1"/>
    <col min="13" max="28" width="3.6640625" customWidth="1"/>
    <col min="29" max="34" width="3.6640625" hidden="1" customWidth="1"/>
    <col min="35" max="45" width="3.6640625" customWidth="1"/>
  </cols>
  <sheetData>
    <row r="1" spans="1:57" ht="30">
      <c r="A1" s="202" t="s">
        <v>59</v>
      </c>
      <c r="B1" s="202"/>
      <c r="C1" s="202"/>
      <c r="D1" s="202"/>
      <c r="E1" s="202"/>
      <c r="F1" s="202"/>
      <c r="G1" s="202"/>
      <c r="H1" s="202"/>
      <c r="I1" s="202"/>
      <c r="J1" s="202"/>
      <c r="L1" s="27"/>
      <c r="M1" s="170" t="str">
        <f>L6</f>
        <v>Canterbury</v>
      </c>
      <c r="N1" s="171"/>
      <c r="O1" s="170" t="str">
        <f>L8</f>
        <v>North Harbour</v>
      </c>
      <c r="P1" s="171"/>
      <c r="Q1" s="170" t="str">
        <f>L10</f>
        <v>Otago</v>
      </c>
      <c r="R1" s="171"/>
      <c r="S1" s="170" t="str">
        <f>L12</f>
        <v>Counties Manukau</v>
      </c>
      <c r="T1" s="171"/>
      <c r="U1" s="170" t="str">
        <f>L14</f>
        <v>North Harbour 35</v>
      </c>
      <c r="V1" s="171"/>
      <c r="W1" s="170" t="str">
        <f>L16</f>
        <v>Counties 35</v>
      </c>
      <c r="X1" s="171"/>
      <c r="Y1" s="170" t="str">
        <f>L18</f>
        <v>Bay of Plenty</v>
      </c>
      <c r="Z1" s="171"/>
      <c r="AA1" s="170" t="str">
        <f>L20</f>
        <v>Waikato</v>
      </c>
      <c r="AB1" s="171"/>
      <c r="AC1" s="196">
        <f>L22</f>
        <v>0</v>
      </c>
      <c r="AD1" s="197"/>
      <c r="AE1" s="196">
        <f>L24</f>
        <v>0</v>
      </c>
      <c r="AF1" s="197"/>
      <c r="AG1" s="196">
        <f>N24</f>
        <v>0</v>
      </c>
      <c r="AH1" s="197"/>
      <c r="AI1" s="185" t="s">
        <v>12</v>
      </c>
      <c r="AJ1" s="188" t="s">
        <v>13</v>
      </c>
      <c r="AK1" s="188" t="s">
        <v>14</v>
      </c>
      <c r="AL1" s="188" t="s">
        <v>15</v>
      </c>
      <c r="AM1" s="188" t="s">
        <v>16</v>
      </c>
      <c r="AN1" s="191" t="s">
        <v>17</v>
      </c>
      <c r="AO1" s="174" t="s">
        <v>18</v>
      </c>
      <c r="AP1" s="174" t="s">
        <v>19</v>
      </c>
      <c r="AQ1" s="174" t="s">
        <v>20</v>
      </c>
      <c r="AR1" s="191" t="s">
        <v>21</v>
      </c>
      <c r="AS1" s="177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4"/>
      <c r="B2" s="183" t="s">
        <v>48</v>
      </c>
      <c r="C2" s="183"/>
      <c r="D2" s="183"/>
      <c r="E2" s="183"/>
      <c r="F2" s="183"/>
      <c r="G2" s="184"/>
      <c r="H2" s="44"/>
      <c r="L2" s="28">
        <v>2014</v>
      </c>
      <c r="M2" s="172"/>
      <c r="N2" s="173"/>
      <c r="O2" s="172"/>
      <c r="P2" s="173"/>
      <c r="Q2" s="172"/>
      <c r="R2" s="173"/>
      <c r="S2" s="172"/>
      <c r="T2" s="173"/>
      <c r="U2" s="172"/>
      <c r="V2" s="173"/>
      <c r="W2" s="172"/>
      <c r="X2" s="173"/>
      <c r="Y2" s="172"/>
      <c r="Z2" s="173"/>
      <c r="AA2" s="172"/>
      <c r="AB2" s="173"/>
      <c r="AC2" s="198"/>
      <c r="AD2" s="199"/>
      <c r="AE2" s="198"/>
      <c r="AF2" s="199"/>
      <c r="AG2" s="198"/>
      <c r="AH2" s="199"/>
      <c r="AI2" s="186"/>
      <c r="AJ2" s="189"/>
      <c r="AK2" s="189"/>
      <c r="AL2" s="189"/>
      <c r="AM2" s="189"/>
      <c r="AN2" s="192"/>
      <c r="AO2" s="175"/>
      <c r="AP2" s="175"/>
      <c r="AQ2" s="175"/>
      <c r="AR2" s="192"/>
      <c r="AS2" s="178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5.5" customHeight="1">
      <c r="A3" s="14"/>
      <c r="B3" s="36"/>
      <c r="C3" s="120"/>
      <c r="D3" s="44"/>
      <c r="E3" s="120"/>
      <c r="F3" s="36"/>
      <c r="G3" s="120"/>
      <c r="H3" s="44"/>
      <c r="I3" s="119"/>
      <c r="J3" s="116"/>
      <c r="L3" s="47" t="s">
        <v>60</v>
      </c>
      <c r="M3" s="172"/>
      <c r="N3" s="173"/>
      <c r="O3" s="172"/>
      <c r="P3" s="173"/>
      <c r="Q3" s="172"/>
      <c r="R3" s="173"/>
      <c r="S3" s="172"/>
      <c r="T3" s="173"/>
      <c r="U3" s="172"/>
      <c r="V3" s="173"/>
      <c r="W3" s="172"/>
      <c r="X3" s="173"/>
      <c r="Y3" s="172"/>
      <c r="Z3" s="173"/>
      <c r="AA3" s="172"/>
      <c r="AB3" s="173"/>
      <c r="AC3" s="198"/>
      <c r="AD3" s="199"/>
      <c r="AE3" s="198"/>
      <c r="AF3" s="199"/>
      <c r="AG3" s="198"/>
      <c r="AH3" s="199"/>
      <c r="AI3" s="186"/>
      <c r="AJ3" s="189"/>
      <c r="AK3" s="189"/>
      <c r="AL3" s="189"/>
      <c r="AM3" s="189"/>
      <c r="AN3" s="192"/>
      <c r="AO3" s="175"/>
      <c r="AP3" s="175"/>
      <c r="AQ3" s="175"/>
      <c r="AR3" s="192"/>
      <c r="AS3" s="178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ht="22.5" customHeight="1">
      <c r="B4" s="37"/>
      <c r="C4" s="143" t="s">
        <v>54</v>
      </c>
      <c r="D4" s="143"/>
      <c r="E4" s="143"/>
      <c r="F4" s="143"/>
      <c r="G4" s="143"/>
      <c r="H4" s="46"/>
      <c r="I4" s="119" t="s">
        <v>0</v>
      </c>
      <c r="J4" s="116" t="s">
        <v>1</v>
      </c>
      <c r="L4" s="28" t="s">
        <v>48</v>
      </c>
      <c r="M4" s="172"/>
      <c r="N4" s="173"/>
      <c r="O4" s="172"/>
      <c r="P4" s="173"/>
      <c r="Q4" s="172"/>
      <c r="R4" s="173"/>
      <c r="S4" s="172"/>
      <c r="T4" s="173"/>
      <c r="U4" s="172"/>
      <c r="V4" s="173"/>
      <c r="W4" s="172"/>
      <c r="X4" s="173"/>
      <c r="Y4" s="172"/>
      <c r="Z4" s="173"/>
      <c r="AA4" s="172"/>
      <c r="AB4" s="173"/>
      <c r="AC4" s="198"/>
      <c r="AD4" s="199"/>
      <c r="AE4" s="198"/>
      <c r="AF4" s="199"/>
      <c r="AG4" s="198"/>
      <c r="AH4" s="199"/>
      <c r="AI4" s="186"/>
      <c r="AJ4" s="189"/>
      <c r="AK4" s="189"/>
      <c r="AL4" s="189"/>
      <c r="AM4" s="189"/>
      <c r="AN4" s="192"/>
      <c r="AO4" s="175"/>
      <c r="AP4" s="175"/>
      <c r="AQ4" s="175"/>
      <c r="AR4" s="192"/>
      <c r="AS4" s="178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2.5" customHeight="1">
      <c r="A5" s="11" t="s">
        <v>3</v>
      </c>
      <c r="B5" s="38">
        <v>1</v>
      </c>
      <c r="C5" s="50" t="s">
        <v>26</v>
      </c>
      <c r="D5" s="60"/>
      <c r="E5" s="51" t="s">
        <v>2</v>
      </c>
      <c r="F5" s="52">
        <v>5</v>
      </c>
      <c r="G5" s="50" t="s">
        <v>50</v>
      </c>
      <c r="H5" s="60"/>
      <c r="I5" s="51">
        <v>5</v>
      </c>
      <c r="J5" s="58">
        <v>9.4</v>
      </c>
      <c r="L5" s="29"/>
      <c r="M5" s="172"/>
      <c r="N5" s="173"/>
      <c r="O5" s="194"/>
      <c r="P5" s="195"/>
      <c r="Q5" s="194"/>
      <c r="R5" s="195"/>
      <c r="S5" s="194"/>
      <c r="T5" s="195"/>
      <c r="U5" s="194"/>
      <c r="V5" s="195"/>
      <c r="W5" s="194"/>
      <c r="X5" s="195"/>
      <c r="Y5" s="194"/>
      <c r="Z5" s="195"/>
      <c r="AA5" s="194"/>
      <c r="AB5" s="195"/>
      <c r="AC5" s="200"/>
      <c r="AD5" s="201"/>
      <c r="AE5" s="200"/>
      <c r="AF5" s="201"/>
      <c r="AG5" s="200"/>
      <c r="AH5" s="201"/>
      <c r="AI5" s="187"/>
      <c r="AJ5" s="190"/>
      <c r="AK5" s="190"/>
      <c r="AL5" s="190"/>
      <c r="AM5" s="190"/>
      <c r="AN5" s="193"/>
      <c r="AO5" s="176"/>
      <c r="AP5" s="176"/>
      <c r="AQ5" s="176"/>
      <c r="AR5" s="193"/>
      <c r="AS5" s="179"/>
      <c r="AU5" s="19" t="str">
        <f>L6</f>
        <v>Canterbury</v>
      </c>
      <c r="AV5" s="19" t="str">
        <f>L8</f>
        <v>North Harbour</v>
      </c>
      <c r="AW5" s="19" t="str">
        <f>L10</f>
        <v>Otago</v>
      </c>
      <c r="AX5" s="19" t="str">
        <f>L12</f>
        <v>Counties Manukau</v>
      </c>
      <c r="AY5" s="19" t="str">
        <f>L14</f>
        <v>North Harbour 35</v>
      </c>
      <c r="AZ5" s="19" t="str">
        <f>L16</f>
        <v>Counties 35</v>
      </c>
      <c r="BA5" s="19" t="str">
        <f>L18</f>
        <v>Bay of Plenty</v>
      </c>
      <c r="BB5" s="19" t="str">
        <f>L20</f>
        <v>Waikato</v>
      </c>
      <c r="BC5" s="19">
        <f>L22</f>
        <v>0</v>
      </c>
      <c r="BD5" s="19">
        <f>L24</f>
        <v>0</v>
      </c>
      <c r="BE5" s="19" t="s">
        <v>22</v>
      </c>
    </row>
    <row r="6" spans="1:57" ht="22.5" customHeight="1">
      <c r="A6" s="14"/>
      <c r="B6" s="38">
        <v>8</v>
      </c>
      <c r="C6" s="50" t="s">
        <v>38</v>
      </c>
      <c r="D6" s="60"/>
      <c r="E6" s="51" t="s">
        <v>2</v>
      </c>
      <c r="F6" s="52">
        <v>4</v>
      </c>
      <c r="G6" s="50" t="s">
        <v>39</v>
      </c>
      <c r="H6" s="60"/>
      <c r="I6" s="51">
        <v>6</v>
      </c>
      <c r="J6" s="58">
        <v>9.4</v>
      </c>
      <c r="L6" s="164" t="str">
        <f>C5</f>
        <v>Canterbury</v>
      </c>
      <c r="M6" s="160" t="str">
        <f>IF(AND(M7="",N7=""),"",IF(M7=N7,2,IF(M7="F",0,IF(N7="F",3,IF(M7&gt;N7,3,IF(M7&lt;N7,1,""))))))</f>
        <v/>
      </c>
      <c r="N6" s="161"/>
      <c r="O6" s="154" t="str">
        <f>IF(AND(O7="",P7=""),"",IF(AND(O7=0,P7=0),"",IF(O7=P7,2,IF(O7="F",0,IF(P7="F",3,IF(O7&gt;P7,3,IF(O7&lt;P7,1,"")))))))</f>
        <v/>
      </c>
      <c r="P6" s="155"/>
      <c r="Q6" s="154" t="str">
        <f>IF(AND(Q7="",R7=""),"",IF(AND(Q7=0,R7=0),"",IF(Q7=R7,2,IF(Q7="F",0,IF(R7="F",3,IF(Q7&gt;R7,3,IF(Q7&lt;R7,1,"")))))))</f>
        <v/>
      </c>
      <c r="R6" s="155"/>
      <c r="S6" s="154" t="str">
        <f>IF(AND(S7="",T7=""),"",IF(AND(S7=0,T7=0),"",IF(S7=T7,2,IF(S7="F",0,IF(T7="F",3,IF(S7&gt;T7,3,IF(S7&lt;T7,1,"")))))))</f>
        <v/>
      </c>
      <c r="T6" s="155"/>
      <c r="U6" s="154" t="str">
        <f>IF(AND(U7="",V7=""),"",IF(AND(U7=0,V7=0),"",IF(U7=V7,2,IF(U7="F",0,IF(V7="F",3,IF(U7&gt;V7,3,IF(U7&lt;V7,1,"")))))))</f>
        <v/>
      </c>
      <c r="V6" s="155"/>
      <c r="W6" s="154" t="str">
        <f>IF(AND(W7="",X7=""),"",IF(AND(W7=0,X7=0),"",IF(W7=X7,2,IF(W7="F",0,IF(X7="F",3,IF(W7&gt;X7,3,IF(W7&lt;X7,1,"")))))))</f>
        <v/>
      </c>
      <c r="X6" s="155"/>
      <c r="Y6" s="154" t="str">
        <f>IF(AND(Y7="",Z7=""),"",IF(AND(Y7=0,Z7=0),"",IF(Y7=Z7,2,IF(Y7="F",0,IF(Z7="F",3,IF(Y7&gt;Z7,3,IF(Y7&lt;Z7,1,"")))))))</f>
        <v/>
      </c>
      <c r="Z6" s="155"/>
      <c r="AA6" s="154" t="str">
        <f>IF(AND(AA7="",AB7=""),"",IF(AND(AA7=0,AB7=0),"",IF(AA7=AB7,2,IF(AA7="F",0,IF(AB7="F",3,IF(AA7&gt;AB7,3,IF(AA7&lt;AB7,1,"")))))))</f>
        <v/>
      </c>
      <c r="AB6" s="155"/>
      <c r="AC6" s="154" t="str">
        <f>IF(AND(AC7="",AD7=""),"",IF(AND(AC7=0,AD7=0),"",IF(AC7=AD7,2,IF(AC7="F",0,IF(AD7="F",3,IF(AC7&gt;AD7,3,IF(AC7&lt;AD7,1,"")))))))</f>
        <v/>
      </c>
      <c r="AD6" s="155"/>
      <c r="AE6" s="154" t="str">
        <f>IF(AND(AE7="",AF7=""),"",IF(AND(AE7=0,AF7=0),"",IF(AE7=AF7,2,IF(AE7="F",0,IF(AF7="F",3,IF(AE7&gt;AF7,3,IF(AE7&lt;AF7,1,"")))))))</f>
        <v/>
      </c>
      <c r="AF6" s="155"/>
      <c r="AG6" s="154" t="str">
        <f>IF(AND(AG7="",AH7=""),"",IF(AND(AG7=0,AH7=0),"",IF(AG7=AH7,2,IF(AG7="F",0,IF(AH7="F",3,IF(AG7&gt;AH7,3,IF(AG7&lt;AH7,1,"")))))))</f>
        <v/>
      </c>
      <c r="AH6" s="155"/>
      <c r="AI6" s="157">
        <f>COUNTIF(M6:AF6,"&lt;4")</f>
        <v>0</v>
      </c>
      <c r="AJ6" s="151">
        <f>COUNTIF(M6:AG6,"3")</f>
        <v>0</v>
      </c>
      <c r="AK6" s="151">
        <f>COUNTIF(M6:AG6,"2")</f>
        <v>0</v>
      </c>
      <c r="AL6" s="151">
        <f>COUNTIF(M6:AG6,"1")</f>
        <v>0</v>
      </c>
      <c r="AM6" s="151">
        <f>COUNTIF(M6:AG6,"0")</f>
        <v>0</v>
      </c>
      <c r="AN6" s="166" t="str">
        <f>IF(OR(L6="",BE7=0),"",SUM(AG6,AE6,AC6,AA6,Y6,W6,U6,S6,Q6,O6,M6))</f>
        <v/>
      </c>
      <c r="AO6" s="144">
        <f>SUM(AG7,AE7,AC7,AA7,Y7,W7,U7,S7,Q7,O7,M7)</f>
        <v>0</v>
      </c>
      <c r="AP6" s="144">
        <f>SUM(AH7,AF7,AD7,AB7,Z7,X7,V7,T7,R7,P7,N7)</f>
        <v>0</v>
      </c>
      <c r="AQ6" s="144">
        <f>AO6-AP6</f>
        <v>0</v>
      </c>
      <c r="AR6" s="157" t="str">
        <f>IF(OR(L6="",BE7=0),"",1+COUNTIF(AU7:BD7,"Less"))</f>
        <v/>
      </c>
      <c r="AS6" s="146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2.5" customHeight="1">
      <c r="A7" s="12"/>
      <c r="B7" s="38">
        <v>7</v>
      </c>
      <c r="C7" s="50" t="s">
        <v>29</v>
      </c>
      <c r="D7" s="60"/>
      <c r="E7" s="51" t="s">
        <v>2</v>
      </c>
      <c r="F7" s="52">
        <v>3</v>
      </c>
      <c r="G7" s="50" t="s">
        <v>32</v>
      </c>
      <c r="H7" s="60"/>
      <c r="I7" s="51">
        <v>7</v>
      </c>
      <c r="J7" s="58">
        <v>9.4</v>
      </c>
      <c r="L7" s="164"/>
      <c r="M7" s="20"/>
      <c r="N7" s="21"/>
      <c r="O7" s="22">
        <f>IF(N9="","",N9)</f>
        <v>0</v>
      </c>
      <c r="P7" s="22">
        <f>IF(M9="","",M9)</f>
        <v>0</v>
      </c>
      <c r="Q7" s="22">
        <f>IF(N11="","",N11)</f>
        <v>0</v>
      </c>
      <c r="R7" s="22">
        <f>IF(M11="","",M11)</f>
        <v>0</v>
      </c>
      <c r="S7" s="22">
        <f>IF(N13="","",N13)</f>
        <v>0</v>
      </c>
      <c r="T7" s="22">
        <f>IF(M13="","",M13)</f>
        <v>0</v>
      </c>
      <c r="U7" s="22">
        <f>IF(N15="","",N15)</f>
        <v>0</v>
      </c>
      <c r="V7" s="22">
        <f>IF(M15="","",M15)</f>
        <v>0</v>
      </c>
      <c r="W7" s="22">
        <f>IF(N17="","",N17)</f>
        <v>0</v>
      </c>
      <c r="X7" s="22">
        <f>IF(M17="","",M17)</f>
        <v>0</v>
      </c>
      <c r="Y7" s="22">
        <f>IF(N19="","",N19)</f>
        <v>0</v>
      </c>
      <c r="Z7" s="22">
        <f>IF(M19="","",M19)</f>
        <v>0</v>
      </c>
      <c r="AA7" s="22">
        <f>IF(N21="","",N21)</f>
        <v>0</v>
      </c>
      <c r="AB7" s="22">
        <f>IF(M21="","",M21)</f>
        <v>0</v>
      </c>
      <c r="AC7" s="22" t="str">
        <f>IF(N23="","",N23)</f>
        <v/>
      </c>
      <c r="AD7" s="22" t="str">
        <f>IF(M23="","",M23)</f>
        <v/>
      </c>
      <c r="AE7" s="22" t="str">
        <f>IF(N25="","",N25)</f>
        <v/>
      </c>
      <c r="AF7" s="22" t="str">
        <f>IF(M25="","",M25)</f>
        <v/>
      </c>
      <c r="AG7" s="22" t="str">
        <f>IF(N27="","",N27)</f>
        <v/>
      </c>
      <c r="AH7" s="22" t="str">
        <f>IF(M27="","",M27)</f>
        <v/>
      </c>
      <c r="AI7" s="162"/>
      <c r="AJ7" s="153"/>
      <c r="AK7" s="153"/>
      <c r="AL7" s="153"/>
      <c r="AM7" s="153"/>
      <c r="AN7" s="167"/>
      <c r="AO7" s="168"/>
      <c r="AP7" s="168"/>
      <c r="AQ7" s="168"/>
      <c r="AR7" s="162"/>
      <c r="AS7" s="159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2.5" customHeight="1">
      <c r="A8" s="15"/>
      <c r="B8" s="38">
        <v>6</v>
      </c>
      <c r="C8" s="50" t="s">
        <v>49</v>
      </c>
      <c r="D8" s="60"/>
      <c r="E8" s="51" t="s">
        <v>2</v>
      </c>
      <c r="F8" s="52">
        <v>2</v>
      </c>
      <c r="G8" s="50" t="s">
        <v>25</v>
      </c>
      <c r="H8" s="60"/>
      <c r="I8" s="51">
        <v>8</v>
      </c>
      <c r="J8" s="58">
        <v>9.4</v>
      </c>
      <c r="L8" s="164" t="str">
        <f>G8</f>
        <v>North Harbour</v>
      </c>
      <c r="M8" s="154" t="str">
        <f>IF(AND(M9="",N9=""),"",IF(AND(M9=0,N9=0),"",IF(M9=N9,2,IF(M9="F",0,IF(N9="F",3,IF(M9&gt;N9,3,IF(M9&lt;N9,1,"")))))))</f>
        <v/>
      </c>
      <c r="N8" s="155"/>
      <c r="O8" s="160"/>
      <c r="P8" s="161"/>
      <c r="Q8" s="154" t="str">
        <f>IF(AND(Q9="",R9=""),"",IF(AND(Q9=0,R9=0),"",IF(Q9=R9,2,IF(Q9="F",0,IF(R9="F",3,IF(Q9&gt;R9,3,IF(Q9&lt;R9,1,"")))))))</f>
        <v/>
      </c>
      <c r="R8" s="155"/>
      <c r="S8" s="154" t="str">
        <f>IF(AND(S9="",T9=""),"",IF(AND(S9=0,T9=0),"",IF(S9=T9,2,IF(S9="F",0,IF(T9="F",3,IF(S9&gt;T9,3,IF(S9&lt;T9,1,"")))))))</f>
        <v/>
      </c>
      <c r="T8" s="155"/>
      <c r="U8" s="154" t="str">
        <f>IF(AND(U9="",V9=""),"",IF(AND(U9=0,V9=0),"",IF(U9=V9,2,IF(U9="F",0,IF(V9="F",3,IF(U9&gt;V9,3,IF(U9&lt;V9,1,"")))))))</f>
        <v/>
      </c>
      <c r="V8" s="155"/>
      <c r="W8" s="154" t="str">
        <f>IF(AND(W9="",X9=""),"",IF(AND(W9=0,X9=0),"",IF(W9=X9,2,IF(W9="F",0,IF(X9="F",3,IF(W9&gt;X9,3,IF(W9&lt;X9,1,"")))))))</f>
        <v/>
      </c>
      <c r="X8" s="155"/>
      <c r="Y8" s="154" t="str">
        <f>IF(AND(Y9="",Z9=""),"",IF(AND(Y9=0,Z9=0),"",IF(Y9=Z9,2,IF(Y9="F",0,IF(Z9="F",3,IF(Y9&gt;Z9,3,IF(Y9&lt;Z9,1,"")))))))</f>
        <v/>
      </c>
      <c r="Z8" s="155"/>
      <c r="AA8" s="154" t="str">
        <f>IF(AND(AA9="",AB9=""),"",IF(AND(AA9=0,AB9=0),"",IF(AA9=AB9,2,IF(AA9="F",0,IF(AB9="F",3,IF(AA9&gt;AB9,3,IF(AA9&lt;AB9,1,"")))))))</f>
        <v/>
      </c>
      <c r="AB8" s="155"/>
      <c r="AC8" s="154" t="str">
        <f>IF(AND(AC9="",AD9=""),"",IF(AND(AC9=0,AD9=0),"",IF(AC9=AD9,2,IF(AC9="F",0,IF(AD9="F",3,IF(AC9&gt;AD9,3,IF(AC9&lt;AD9,1,"")))))))</f>
        <v/>
      </c>
      <c r="AD8" s="155"/>
      <c r="AE8" s="154" t="str">
        <f>IF(AND(AE9="",AF9=""),"",IF(AND(AE9=0,AF9=0),"",IF(AE9=AF9,2,IF(AE9="F",0,IF(AF9="F",3,IF(AE9&gt;AF9,3,IF(AE9&lt;AF9,1,"")))))))</f>
        <v/>
      </c>
      <c r="AF8" s="155"/>
      <c r="AG8" s="154" t="str">
        <f>IF(AND(AG9="",AH9=""),"",IF(AND(AG9=0,AH9=0),"",IF(AG9=AH9,2,IF(AG9="F",0,IF(AH9="F",3,IF(AG9&gt;AH9,3,IF(AG9&lt;AH9,1,"")))))))</f>
        <v/>
      </c>
      <c r="AH8" s="155"/>
      <c r="AI8" s="157">
        <f>COUNTIF(M8:AF8,"&lt;4")</f>
        <v>0</v>
      </c>
      <c r="AJ8" s="151">
        <f>COUNTIF(M8:AG8,"3")</f>
        <v>0</v>
      </c>
      <c r="AK8" s="151">
        <f>COUNTIF(M8:AG8,"2")</f>
        <v>0</v>
      </c>
      <c r="AL8" s="151">
        <f>COUNTIF(M8:AG8,"1")</f>
        <v>0</v>
      </c>
      <c r="AM8" s="151">
        <f>COUNTIF(M8:AG8,"0")</f>
        <v>0</v>
      </c>
      <c r="AN8" s="166" t="str">
        <f>IF(OR(L8="",BE9=0),"",SUM(AG8,AE8,AC8,AA8,Y8,W8,U8,S8,Q8,O8,M8))</f>
        <v/>
      </c>
      <c r="AO8" s="144">
        <f>SUM(AG9,AE9,AC9,AA9,Y9,W9,U9,S9,Q9,O9,M9)</f>
        <v>0</v>
      </c>
      <c r="AP8" s="144">
        <f>SUM(AH9,AF9,AD9,AB9,Z9,X9,V9,T9,R9,P9,N9)</f>
        <v>0</v>
      </c>
      <c r="AQ8" s="144">
        <f>AO8-AP8</f>
        <v>0</v>
      </c>
      <c r="AR8" s="157" t="str">
        <f>IF(OR(L8="",BE9=0),"",1+COUNTIF(AU9:BD9,"Less"))</f>
        <v/>
      </c>
      <c r="AS8" s="146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2.5" customHeight="1">
      <c r="A9" s="15"/>
      <c r="B9" s="38"/>
      <c r="C9" s="50"/>
      <c r="D9" s="77"/>
      <c r="E9" s="51"/>
      <c r="F9" s="52"/>
      <c r="G9" s="50"/>
      <c r="H9" s="61"/>
      <c r="I9" s="51"/>
      <c r="J9" s="58"/>
      <c r="L9" s="164"/>
      <c r="M9" s="23">
        <f>H23</f>
        <v>0</v>
      </c>
      <c r="N9" s="23">
        <f>D23</f>
        <v>0</v>
      </c>
      <c r="O9" s="20"/>
      <c r="P9" s="21"/>
      <c r="Q9" s="22">
        <f>IF(P11="","",P11)</f>
        <v>0</v>
      </c>
      <c r="R9" s="22">
        <f>IF(O11="","",O11)</f>
        <v>0</v>
      </c>
      <c r="S9" s="22">
        <f>IF(P13="","",P13)</f>
        <v>0</v>
      </c>
      <c r="T9" s="22">
        <f>IF(O13="","",O13)</f>
        <v>0</v>
      </c>
      <c r="U9" s="22">
        <f>IF(P15="","",P15)</f>
        <v>0</v>
      </c>
      <c r="V9" s="22">
        <f>IF(O15="","",O15)</f>
        <v>0</v>
      </c>
      <c r="W9" s="22">
        <f>IF(P17="","",P17)</f>
        <v>0</v>
      </c>
      <c r="X9" s="22">
        <f>IF(O17="","",O17)</f>
        <v>0</v>
      </c>
      <c r="Y9" s="22">
        <f>IF(P19="","",P19)</f>
        <v>0</v>
      </c>
      <c r="Z9" s="22">
        <f>IF(O19="","",O19)</f>
        <v>0</v>
      </c>
      <c r="AA9" s="22">
        <f>IF(P21="","",P21)</f>
        <v>0</v>
      </c>
      <c r="AB9" s="22">
        <f>IF(O21="","",O21)</f>
        <v>0</v>
      </c>
      <c r="AC9" s="22" t="str">
        <f>IF(P23="","",P23)</f>
        <v/>
      </c>
      <c r="AD9" s="22" t="str">
        <f>IF(O23="","",O23)</f>
        <v/>
      </c>
      <c r="AE9" s="22" t="str">
        <f>IF(P25="","",P25)</f>
        <v/>
      </c>
      <c r="AF9" s="22" t="str">
        <f>IF(O25="","",O25)</f>
        <v/>
      </c>
      <c r="AG9" s="22" t="str">
        <f>IF(P27="","",P27)</f>
        <v/>
      </c>
      <c r="AH9" s="22" t="str">
        <f>IF(O27="","",O27)</f>
        <v/>
      </c>
      <c r="AI9" s="162"/>
      <c r="AJ9" s="153"/>
      <c r="AK9" s="153"/>
      <c r="AL9" s="153"/>
      <c r="AM9" s="153"/>
      <c r="AN9" s="167"/>
      <c r="AO9" s="168"/>
      <c r="AP9" s="168"/>
      <c r="AQ9" s="168"/>
      <c r="AR9" s="162"/>
      <c r="AS9" s="159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22.5" customHeight="1">
      <c r="B10" s="38"/>
      <c r="C10" s="143"/>
      <c r="D10" s="143"/>
      <c r="E10" s="143"/>
      <c r="F10" s="143"/>
      <c r="G10" s="143"/>
      <c r="H10" s="9"/>
      <c r="L10" s="164" t="str">
        <f>G7</f>
        <v>Otago</v>
      </c>
      <c r="M10" s="154" t="str">
        <f>IF(AND(M11="",N11=""),"",IF(AND(M11=0,N11=0),"",IF(M11=N11,2,IF(M11="F",0,IF(N11="F",3,IF(M11&gt;N11,3,IF(M11&lt;N11,1,"")))))))</f>
        <v/>
      </c>
      <c r="N10" s="155"/>
      <c r="O10" s="154" t="str">
        <f>IF(AND(O11="",P11=""),"",IF(AND(O11=0,P11=0),"",IF(O11=P11,2,IF(O11="F",0,IF(P11="F",3,IF(O11&gt;P11,3,IF(O11&lt;P11,1,"")))))))</f>
        <v/>
      </c>
      <c r="P10" s="155"/>
      <c r="Q10" s="160" t="str">
        <f>IF(AND(Q11="",R11=""),"",IF(Q11=R11,2,IF(Q11="F",0,IF(R11="F",3,IF(Q11&gt;R11,3,IF(Q11&lt;R11,1,""))))))</f>
        <v/>
      </c>
      <c r="R10" s="161"/>
      <c r="S10" s="154" t="str">
        <f>IF(AND(S11="",T11=""),"",IF(AND(S11=0,T11=0),"",IF(S11=T11,2,IF(S11="F",0,IF(T11="F",3,IF(S11&gt;T11,3,IF(S11&lt;T11,1,"")))))))</f>
        <v/>
      </c>
      <c r="T10" s="155"/>
      <c r="U10" s="154" t="str">
        <f>IF(AND(U11="",V11=""),"",IF(AND(U11=0,V11=0),"",IF(U11=V11,2,IF(U11="F",0,IF(V11="F",3,IF(U11&gt;V11,3,IF(U11&lt;V11,1,"")))))))</f>
        <v/>
      </c>
      <c r="V10" s="155"/>
      <c r="W10" s="154" t="str">
        <f>IF(AND(W11="",X11=""),"",IF(AND(W11=0,X11=0),"",IF(W11=X11,2,IF(W11="F",0,IF(X11="F",3,IF(W11&gt;X11,3,IF(W11&lt;X11,1,"")))))))</f>
        <v/>
      </c>
      <c r="X10" s="155"/>
      <c r="Y10" s="154" t="str">
        <f>IF(AND(Y11="",Z11=""),"",IF(AND(Y11=0,Z11=0),"",IF(Y11=Z11,2,IF(Y11="F",0,IF(Z11="F",3,IF(Y11&gt;Z11,3,IF(Y11&lt;Z11,1,"")))))))</f>
        <v/>
      </c>
      <c r="Z10" s="155"/>
      <c r="AA10" s="154" t="str">
        <f>IF(AND(AA11="",AB11=""),"",IF(AND(AA11=0,AB11=0),"",IF(AA11=AB11,2,IF(AA11="F",0,IF(AB11="F",3,IF(AA11&gt;AB11,3,IF(AA11&lt;AB11,1,"")))))))</f>
        <v/>
      </c>
      <c r="AB10" s="155"/>
      <c r="AC10" s="154" t="str">
        <f>IF(AND(AC11="",AD11=""),"",IF(AND(AC11=0,AD11=0),"",IF(AC11=AD11,2,IF(AC11="F",0,IF(AD11="F",3,IF(AC11&gt;AD11,3,IF(AC11&lt;AD11,1,"")))))))</f>
        <v/>
      </c>
      <c r="AD10" s="155"/>
      <c r="AE10" s="154" t="str">
        <f>IF(AND(AE11="",AF11=""),"",IF(AND(AE11=0,AF11=0),"",IF(AE11=AF11,2,IF(AE11="F",0,IF(AF11="F",3,IF(AE11&gt;AF11,3,IF(AE11&lt;AF11,1,"")))))))</f>
        <v/>
      </c>
      <c r="AF10" s="155"/>
      <c r="AG10" s="154" t="str">
        <f>IF(AND(AG11="",AH11=""),"",IF(AND(AG11=0,AH11=0),"",IF(AG11=AH11,2,IF(AG11="F",0,IF(AH11="F",3,IF(AG11&gt;AH11,3,IF(AG11&lt;AH11,1,"")))))))</f>
        <v/>
      </c>
      <c r="AH10" s="155"/>
      <c r="AI10" s="157">
        <f>COUNTIF(M10:AF10,"&lt;4")</f>
        <v>0</v>
      </c>
      <c r="AJ10" s="151">
        <f>COUNTIF(M10:AG10,"3")</f>
        <v>0</v>
      </c>
      <c r="AK10" s="151">
        <f>COUNTIF(M10:AG10,"2")</f>
        <v>0</v>
      </c>
      <c r="AL10" s="151">
        <f>COUNTIF(M10:AG10,"1")</f>
        <v>0</v>
      </c>
      <c r="AM10" s="151">
        <f>COUNTIF(M10:AG10,"0")</f>
        <v>0</v>
      </c>
      <c r="AN10" s="166" t="str">
        <f>IF(OR(L10="",BE11=0),"",SUM(AG10,AE10,AC10,AA10,Y10,W10,U10,S10,Q10,O10,M10))</f>
        <v/>
      </c>
      <c r="AO10" s="144">
        <f>SUM(AG11,AE11,AC11,AA11,Y11,W11,U11,S11,Q11,O11,M11)</f>
        <v>0</v>
      </c>
      <c r="AP10" s="144">
        <f>SUM(AH11,AF11,AD11,AB11,Z11,X11,V11,T11,R11,P11,N11)</f>
        <v>0</v>
      </c>
      <c r="AQ10" s="144">
        <f>AO10-AP10</f>
        <v>0</v>
      </c>
      <c r="AR10" s="157" t="str">
        <f>IF(OR(L10="",BE11=0),"",1+COUNTIF(AU11:BD11,"Less"))</f>
        <v/>
      </c>
      <c r="AS10" s="146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2.5" customHeight="1">
      <c r="A11" s="12" t="s">
        <v>4</v>
      </c>
      <c r="B11" s="38">
        <v>1</v>
      </c>
      <c r="C11" s="50" t="str">
        <f>C5</f>
        <v>Canterbury</v>
      </c>
      <c r="D11" s="60"/>
      <c r="E11" s="51" t="s">
        <v>2</v>
      </c>
      <c r="F11" s="52">
        <v>4</v>
      </c>
      <c r="G11" s="50" t="str">
        <f>G6</f>
        <v>Counties Manukau</v>
      </c>
      <c r="H11" s="60"/>
      <c r="I11" s="51">
        <v>7</v>
      </c>
      <c r="J11" s="57">
        <v>12.2</v>
      </c>
      <c r="L11" s="164"/>
      <c r="M11" s="23">
        <f>H17</f>
        <v>0</v>
      </c>
      <c r="N11" s="23">
        <f>D17</f>
        <v>0</v>
      </c>
      <c r="O11" s="23">
        <f>H44</f>
        <v>0</v>
      </c>
      <c r="P11" s="23">
        <f>D44</f>
        <v>0</v>
      </c>
      <c r="Q11" s="20"/>
      <c r="R11" s="21"/>
      <c r="S11" s="22">
        <f>IF(R13="","",R13)</f>
        <v>0</v>
      </c>
      <c r="T11" s="22">
        <f>IF(Q13="","",Q13)</f>
        <v>0</v>
      </c>
      <c r="U11" s="22">
        <f>IF(R15="","",R15)</f>
        <v>0</v>
      </c>
      <c r="V11" s="22">
        <f>IF(Q15="","",Q15)</f>
        <v>0</v>
      </c>
      <c r="W11" s="22">
        <f>IF(R17="","",R17)</f>
        <v>0</v>
      </c>
      <c r="X11" s="22">
        <f>IF(Q17="","",Q17)</f>
        <v>0</v>
      </c>
      <c r="Y11" s="22">
        <f>IF(R19="","",R19)</f>
        <v>0</v>
      </c>
      <c r="Z11" s="22">
        <f>IF(Q19="","",Q19)</f>
        <v>0</v>
      </c>
      <c r="AA11" s="22">
        <f>IF(R21="","",R21)</f>
        <v>0</v>
      </c>
      <c r="AB11" s="22">
        <f>IF(Q21="","",Q21)</f>
        <v>0</v>
      </c>
      <c r="AC11" s="22" t="str">
        <f>IF(R23="","",R23)</f>
        <v/>
      </c>
      <c r="AD11" s="22" t="str">
        <f>IF(Q23="","",Q23)</f>
        <v/>
      </c>
      <c r="AE11" s="22" t="str">
        <f>IF(R25="","",R25)</f>
        <v/>
      </c>
      <c r="AF11" s="22" t="str">
        <f>IF(Q25="","",Q25)</f>
        <v/>
      </c>
      <c r="AG11" s="22" t="str">
        <f>IF(R27="","",R27)</f>
        <v/>
      </c>
      <c r="AH11" s="22" t="str">
        <f>IF(Q27="","",Q27)</f>
        <v/>
      </c>
      <c r="AI11" s="162"/>
      <c r="AJ11" s="153"/>
      <c r="AK11" s="153"/>
      <c r="AL11" s="153"/>
      <c r="AM11" s="153"/>
      <c r="AN11" s="167"/>
      <c r="AO11" s="168"/>
      <c r="AP11" s="168"/>
      <c r="AQ11" s="168"/>
      <c r="AR11" s="162"/>
      <c r="AS11" s="159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2.5" customHeight="1">
      <c r="A12" s="14"/>
      <c r="B12" s="38">
        <v>5</v>
      </c>
      <c r="C12" s="50" t="str">
        <f>G5</f>
        <v>North Harbour 35</v>
      </c>
      <c r="D12" s="60"/>
      <c r="E12" s="51" t="s">
        <v>2</v>
      </c>
      <c r="F12" s="55">
        <v>3</v>
      </c>
      <c r="G12" s="50" t="str">
        <f>G7</f>
        <v>Otago</v>
      </c>
      <c r="H12" s="60"/>
      <c r="I12" s="51">
        <v>8</v>
      </c>
      <c r="J12" s="57">
        <v>12.2</v>
      </c>
      <c r="L12" s="164" t="str">
        <f>G6</f>
        <v>Counties Manukau</v>
      </c>
      <c r="M12" s="154" t="str">
        <f>IF(AND(M13="",N13=""),"",IF(AND(M13=0,N13=0),"",IF(M13=N13,2,IF(M13="F",0,IF(N13="F",3,IF(M13&gt;N13,3,IF(M13&lt;N13,1,"")))))))</f>
        <v/>
      </c>
      <c r="N12" s="155"/>
      <c r="O12" s="154" t="str">
        <f>IF(AND(O13="",P13=""),"",IF(AND(O13=0,P13=0),"",IF(O13=P13,2,IF(O13="F",0,IF(P13="F",3,IF(O13&gt;P13,3,IF(O13&lt;P13,1,"")))))))</f>
        <v/>
      </c>
      <c r="P12" s="155"/>
      <c r="Q12" s="154" t="str">
        <f>IF(AND(Q13="",R13=""),"",IF(AND(Q13=0,R13=0),"",IF(Q13=R13,2,IF(Q13="F",0,IF(R13="F",3,IF(Q13&gt;R13,3,IF(Q13&lt;R13,1,"")))))))</f>
        <v/>
      </c>
      <c r="R12" s="155"/>
      <c r="S12" s="160"/>
      <c r="T12" s="161"/>
      <c r="U12" s="154" t="str">
        <f>IF(AND(U13="",V13=""),"",IF(AND(U13=0,V13=0),"",IF(U13=V13,2,IF(U13="F",0,IF(V13="F",3,IF(U13&gt;V13,3,IF(U13&lt;V13,1,"")))))))</f>
        <v/>
      </c>
      <c r="V12" s="155"/>
      <c r="W12" s="154" t="str">
        <f>IF(AND(W13="",X13=""),"",IF(AND(W13=0,X13=0),"",IF(W13=X13,2,IF(W13="F",0,IF(X13="F",3,IF(W13&gt;X13,3,IF(W13&lt;X13,1,"")))))))</f>
        <v/>
      </c>
      <c r="X12" s="155"/>
      <c r="Y12" s="154" t="str">
        <f>IF(AND(Y13="",Z13=""),"",IF(AND(Y13=0,Z13=0),"",IF(Y13=Z13,2,IF(Y13="F",0,IF(Z13="F",3,IF(Y13&gt;Z13,3,IF(Y13&lt;Z13,1,"")))))))</f>
        <v/>
      </c>
      <c r="Z12" s="155"/>
      <c r="AA12" s="154" t="str">
        <f>IF(AND(AA13="",AB13=""),"",IF(AND(AA13=0,AB13=0),"",IF(AA13=AB13,2,IF(AA13="F",0,IF(AB13="F",3,IF(AA13&gt;AB13,3,IF(AA13&lt;AB13,1,"")))))))</f>
        <v/>
      </c>
      <c r="AB12" s="155"/>
      <c r="AC12" s="154" t="str">
        <f>IF(AND(AC13="",AD13=""),"",IF(AND(AC13=0,AD13=0),"",IF(AC13=AD13,2,IF(AC13="F",0,IF(AD13="F",3,IF(AC13&gt;AD13,3,IF(AC13&lt;AD13,1,"")))))))</f>
        <v/>
      </c>
      <c r="AD12" s="155"/>
      <c r="AE12" s="154" t="str">
        <f>IF(AND(AE13="",AF13=""),"",IF(AND(AE13=0,AF13=0),"",IF(AE13=AF13,2,IF(AE13="F",0,IF(AF13="F",3,IF(AE13&gt;AF13,3,IF(AE13&lt;AF13,1,"")))))))</f>
        <v/>
      </c>
      <c r="AF12" s="155"/>
      <c r="AG12" s="154" t="str">
        <f>IF(AND(AG13="",AH13=""),"",IF(AND(AG13=0,AH13=0),"",IF(AG13=AH13,2,IF(AG13="F",0,IF(AH13="F",3,IF(AG13&gt;AH13,3,IF(AG13&lt;AH13,1,"")))))))</f>
        <v/>
      </c>
      <c r="AH12" s="155"/>
      <c r="AI12" s="157">
        <f>COUNTIF(M12:AF12,"&lt;4")</f>
        <v>0</v>
      </c>
      <c r="AJ12" s="151">
        <f>COUNTIF(M12:AG12,"3")</f>
        <v>0</v>
      </c>
      <c r="AK12" s="151">
        <f>COUNTIF(M12:AG12,"2")</f>
        <v>0</v>
      </c>
      <c r="AL12" s="151">
        <f>COUNTIF(M12:AG12,"1")</f>
        <v>0</v>
      </c>
      <c r="AM12" s="151">
        <f>COUNTIF(M12:AG12,"0")</f>
        <v>0</v>
      </c>
      <c r="AN12" s="166" t="str">
        <f>IF(OR(L12="",BE13=0),"",SUM(AG12,AE12,AC12,AA12,Y12,W12,U12,S12,Q12,O12,M12))</f>
        <v/>
      </c>
      <c r="AO12" s="144">
        <f>SUM(AG13,AE13,AC13,AA13,Y13,W13,U13,S13,Q13,O13,M13)</f>
        <v>0</v>
      </c>
      <c r="AP12" s="144">
        <f>SUM(AH13,AF13,AD13,AB13,Z13,X13,V13,T13,R13,P13,N13)</f>
        <v>0</v>
      </c>
      <c r="AQ12" s="144">
        <f>AO12-AP12</f>
        <v>0</v>
      </c>
      <c r="AR12" s="157" t="str">
        <f>IF(OR(L12="",BE13=0),"",1+COUNTIF(AU13:BD13,"Less"))</f>
        <v/>
      </c>
      <c r="AS12" s="146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2.5" customHeight="1">
      <c r="A13" s="14"/>
      <c r="B13" s="38">
        <v>8</v>
      </c>
      <c r="C13" s="50" t="str">
        <f>C6</f>
        <v>Waikato</v>
      </c>
      <c r="D13" s="60"/>
      <c r="E13" s="51" t="s">
        <v>2</v>
      </c>
      <c r="F13" s="52">
        <v>2</v>
      </c>
      <c r="G13" s="50" t="str">
        <f>G8</f>
        <v>North Harbour</v>
      </c>
      <c r="H13" s="60"/>
      <c r="I13" s="51">
        <v>9</v>
      </c>
      <c r="J13" s="58">
        <v>12.2</v>
      </c>
      <c r="L13" s="164"/>
      <c r="M13" s="23">
        <f>H11</f>
        <v>0</v>
      </c>
      <c r="N13" s="23">
        <f>D11</f>
        <v>0</v>
      </c>
      <c r="O13" s="23">
        <f>D18</f>
        <v>0</v>
      </c>
      <c r="P13" s="23">
        <f>H18</f>
        <v>0</v>
      </c>
      <c r="Q13" s="23">
        <f>H38</f>
        <v>0</v>
      </c>
      <c r="R13" s="23">
        <f>D38</f>
        <v>0</v>
      </c>
      <c r="S13" s="20"/>
      <c r="T13" s="21"/>
      <c r="U13" s="22">
        <f>IF(T15="","",T15)</f>
        <v>0</v>
      </c>
      <c r="V13" s="22">
        <f>IF(S15="","",S15)</f>
        <v>0</v>
      </c>
      <c r="W13" s="22">
        <f>IF(T17="","",T17)</f>
        <v>0</v>
      </c>
      <c r="X13" s="22">
        <f>IF(S17="","",S17)</f>
        <v>0</v>
      </c>
      <c r="Y13" s="22">
        <f>IF(T19="","",T19)</f>
        <v>0</v>
      </c>
      <c r="Z13" s="22">
        <f>IF(S19="","",S19)</f>
        <v>0</v>
      </c>
      <c r="AA13" s="22">
        <f>IF(T21="","",T21)</f>
        <v>0</v>
      </c>
      <c r="AB13" s="22">
        <f>IF(S21="","",S21)</f>
        <v>0</v>
      </c>
      <c r="AC13" s="22" t="str">
        <f>IF(T23="","",T23)</f>
        <v/>
      </c>
      <c r="AD13" s="22" t="str">
        <f>IF(S23="","",S23)</f>
        <v/>
      </c>
      <c r="AE13" s="22" t="str">
        <f>IF(T25="","",T25)</f>
        <v/>
      </c>
      <c r="AF13" s="22" t="str">
        <f>IF(S25="","",S25)</f>
        <v/>
      </c>
      <c r="AG13" s="22" t="str">
        <f>IF(T27="","",T27)</f>
        <v/>
      </c>
      <c r="AH13" s="22" t="str">
        <f>IF(S27="","",S27)</f>
        <v/>
      </c>
      <c r="AI13" s="162"/>
      <c r="AJ13" s="153"/>
      <c r="AK13" s="153"/>
      <c r="AL13" s="153"/>
      <c r="AM13" s="153"/>
      <c r="AN13" s="167"/>
      <c r="AO13" s="168"/>
      <c r="AP13" s="168"/>
      <c r="AQ13" s="168"/>
      <c r="AR13" s="162"/>
      <c r="AS13" s="159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2.5" customHeight="1">
      <c r="A14" s="14"/>
      <c r="B14" s="38">
        <v>7</v>
      </c>
      <c r="C14" s="50" t="str">
        <f>C7</f>
        <v>Bay of Plenty</v>
      </c>
      <c r="D14" s="60"/>
      <c r="E14" s="51" t="s">
        <v>2</v>
      </c>
      <c r="F14" s="52">
        <v>6</v>
      </c>
      <c r="G14" s="50" t="str">
        <f>C8</f>
        <v>Counties 35</v>
      </c>
      <c r="H14" s="60"/>
      <c r="I14" s="51">
        <v>10</v>
      </c>
      <c r="J14" s="58">
        <v>12.2</v>
      </c>
      <c r="L14" s="164" t="str">
        <f>G5</f>
        <v>North Harbour 35</v>
      </c>
      <c r="M14" s="154" t="str">
        <f>IF(AND(M15="",N15=""),"",IF(AND(M15=0,N15=0),"",IF(M15=N15,2,IF(M15="F",0,IF(N15="F",3,IF(M15&gt;N15,3,IF(M15&lt;N15,1,"")))))))</f>
        <v/>
      </c>
      <c r="N14" s="155"/>
      <c r="O14" s="154" t="str">
        <f>IF(AND(O15="",P15=""),"",IF(AND(O15=0,P15=0),"",IF(O15=P15,2,IF(O15="F",0,IF(P15="F",3,IF(O15&gt;P15,3,IF(O15&lt;P15,1,"")))))))</f>
        <v/>
      </c>
      <c r="P14" s="155"/>
      <c r="Q14" s="154" t="str">
        <f>IF(AND(Q15="",R15=""),"",IF(AND(Q15=0,R15=0),"",IF(Q15=R15,2,IF(Q15="F",0,IF(R15="F",3,IF(Q15&gt;R15,3,IF(Q15&lt;R15,1,"")))))))</f>
        <v/>
      </c>
      <c r="R14" s="155"/>
      <c r="S14" s="154" t="str">
        <f>IF(AND(S15="",T15=""),"",IF(AND(S15=0,T15=0),"",IF(S15=T15,2,IF(S15="F",0,IF(T15="F",3,IF(S15&gt;T15,3,IF(S15&lt;T15,1,"")))))))</f>
        <v/>
      </c>
      <c r="T14" s="155"/>
      <c r="U14" s="160"/>
      <c r="V14" s="161"/>
      <c r="W14" s="154" t="str">
        <f>IF(AND(W15="",X15=""),"",IF(AND(W15=0,X15=0),"",IF(W15=X15,2,IF(W15="F",0,IF(X15="F",3,IF(W15&gt;X15,3,IF(W15&lt;X15,1,"")))))))</f>
        <v/>
      </c>
      <c r="X14" s="155"/>
      <c r="Y14" s="154" t="str">
        <f>IF(AND(Y15="",Z15=""),"",IF(AND(Y15=0,Z15=0),"",IF(Y15=Z15,2,IF(Y15="F",0,IF(Z15="F",3,IF(Y15&gt;Z15,3,IF(Y15&lt;Z15,1,"")))))))</f>
        <v/>
      </c>
      <c r="Z14" s="155"/>
      <c r="AA14" s="154" t="str">
        <f>IF(AND(AA15="",AB15=""),"",IF(AND(AA15=0,AB15=0),"",IF(AA15=AB15,2,IF(AA15="F",0,IF(AB15="F",3,IF(AA15&gt;AB15,3,IF(AA15&lt;AB15,1,"")))))))</f>
        <v/>
      </c>
      <c r="AB14" s="155"/>
      <c r="AC14" s="154" t="str">
        <f>IF(AND(AC15="",AD15=""),"",IF(AND(AC15=0,AD15=0),"",IF(AC15=AD15,2,IF(AC15="F",0,IF(AD15="F",3,IF(AC15&gt;AD15,3,IF(AC15&lt;AD15,1,"")))))))</f>
        <v/>
      </c>
      <c r="AD14" s="155"/>
      <c r="AE14" s="154" t="str">
        <f>IF(AND(AE15="",AF15=""),"",IF(AND(AE15=0,AF15=0),"",IF(AE15=AF15,2,IF(AE15="F",0,IF(AF15="F",3,IF(AE15&gt;AF15,3,IF(AE15&lt;AF15,1,"")))))))</f>
        <v/>
      </c>
      <c r="AF14" s="155"/>
      <c r="AG14" s="154" t="str">
        <f>IF(AND(AG15="",AH15=""),"",IF(AND(AG15=0,AH15=0),"",IF(AG15=AH15,2,IF(AG15="F",0,IF(AH15="F",3,IF(AG15&gt;AH15,3,IF(AG15&lt;AH15,1,"")))))))</f>
        <v/>
      </c>
      <c r="AH14" s="155"/>
      <c r="AI14" s="157">
        <f>COUNTIF(M14:AF14,"&lt;4")</f>
        <v>0</v>
      </c>
      <c r="AJ14" s="151">
        <f>COUNTIF(M14:AG14,"3")</f>
        <v>0</v>
      </c>
      <c r="AK14" s="151">
        <f>COUNTIF(M14:AG14,"2")</f>
        <v>0</v>
      </c>
      <c r="AL14" s="151">
        <f>COUNTIF(M14:AG14,"1")</f>
        <v>0</v>
      </c>
      <c r="AM14" s="151">
        <f>COUNTIF(M14:AG14,"0")</f>
        <v>0</v>
      </c>
      <c r="AN14" s="166" t="str">
        <f>IF(OR(L14="",BE15=0),"",SUM(AG14,AE14,AC14,AA14,Y14,W14,U14,S14,Q14,O14,M14))</f>
        <v/>
      </c>
      <c r="AO14" s="144">
        <f>SUM(AG15,AE15,AC15,AA15,Y15,W15,U15,S15,Q15,O15,M15)</f>
        <v>0</v>
      </c>
      <c r="AP14" s="144">
        <f>SUM(AH15,AF15,AD15,AB15,Z15,X15,V15,T15,R15,P15,N15)</f>
        <v>0</v>
      </c>
      <c r="AQ14" s="144">
        <f>AO14-AP14</f>
        <v>0</v>
      </c>
      <c r="AR14" s="157" t="str">
        <f>IF(OR(L14="",BE15=0),"",1+COUNTIF(AU15:BD15,"Less"))</f>
        <v/>
      </c>
      <c r="AS14" s="146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22.5" customHeight="1">
      <c r="A15" s="14"/>
      <c r="B15" s="38"/>
      <c r="C15" s="50"/>
      <c r="D15" s="61"/>
      <c r="E15" s="51"/>
      <c r="F15" s="52"/>
      <c r="G15" s="50"/>
      <c r="H15" s="61"/>
      <c r="I15" s="51"/>
      <c r="J15" s="58"/>
      <c r="L15" s="164"/>
      <c r="M15" s="23">
        <f>H5</f>
        <v>0</v>
      </c>
      <c r="N15" s="23">
        <f>D5</f>
        <v>0</v>
      </c>
      <c r="O15" s="23">
        <f>H37</f>
        <v>0</v>
      </c>
      <c r="P15" s="23">
        <f>D37</f>
        <v>0</v>
      </c>
      <c r="Q15" s="23">
        <f>D12</f>
        <v>0</v>
      </c>
      <c r="R15" s="23">
        <f>H12</f>
        <v>0</v>
      </c>
      <c r="S15" s="23">
        <f>H32</f>
        <v>0</v>
      </c>
      <c r="T15" s="23">
        <f>D32</f>
        <v>0</v>
      </c>
      <c r="U15" s="20"/>
      <c r="V15" s="21"/>
      <c r="W15" s="22">
        <f>IF(V17="","",V17)</f>
        <v>0</v>
      </c>
      <c r="X15" s="22">
        <f>IF(U17="","",U17)</f>
        <v>0</v>
      </c>
      <c r="Y15" s="22">
        <f>IF(V19="","",V19)</f>
        <v>0</v>
      </c>
      <c r="Z15" s="22">
        <f>IF(U19="","",U19)</f>
        <v>0</v>
      </c>
      <c r="AA15" s="22">
        <f>IF(V21="","",V21)</f>
        <v>0</v>
      </c>
      <c r="AB15" s="22">
        <f>IF(U21="","",U21)</f>
        <v>0</v>
      </c>
      <c r="AC15" s="22" t="str">
        <f>IF(V23="","",V23)</f>
        <v/>
      </c>
      <c r="AD15" s="22" t="str">
        <f>IF(U23="","",U23)</f>
        <v/>
      </c>
      <c r="AE15" s="22" t="str">
        <f>IF(V25="","",V25)</f>
        <v/>
      </c>
      <c r="AF15" s="22" t="str">
        <f>IF(U25="","",U25)</f>
        <v/>
      </c>
      <c r="AG15" s="22" t="str">
        <f>IF(V27="","",V27)</f>
        <v/>
      </c>
      <c r="AH15" s="22" t="str">
        <f>IF(U27="","",U27)</f>
        <v/>
      </c>
      <c r="AI15" s="162"/>
      <c r="AJ15" s="153"/>
      <c r="AK15" s="153"/>
      <c r="AL15" s="153"/>
      <c r="AM15" s="153"/>
      <c r="AN15" s="167"/>
      <c r="AO15" s="168"/>
      <c r="AP15" s="168"/>
      <c r="AQ15" s="168"/>
      <c r="AR15" s="162"/>
      <c r="AS15" s="159"/>
      <c r="AU15" s="19" t="str">
        <f>IF(BE7=0,"",IF(AN14&lt;AN6,"Less","Greater"))</f>
        <v/>
      </c>
      <c r="AV15" s="19" t="str">
        <f>IF(BE9=0,"",IF(AN14&lt;AN8,"Less","Greater"))</f>
        <v/>
      </c>
      <c r="AW15" s="19" t="str">
        <f>IF(BE11=0,"",IF(AN14&lt;AN10,"Less","Greater"))</f>
        <v/>
      </c>
      <c r="AX15" s="19" t="str">
        <f>IF(BE13=0,"",IF(AN14&lt;AN12,"Less","Greater"))</f>
        <v/>
      </c>
      <c r="AY15" s="19" t="s">
        <v>23</v>
      </c>
      <c r="AZ15" s="19" t="str">
        <f>IF(BE17=0,"",IF(AN14&lt;AN16,"Less","Greater"))</f>
        <v/>
      </c>
      <c r="BA15" s="19" t="str">
        <f>IF(BE19=0,"",IF(AN14&lt;AN18,"Less","Greater"))</f>
        <v/>
      </c>
      <c r="BB15" s="19" t="str">
        <f>IF(BE21=0,"",IF(AN14&lt;AN20,"Less","Greater"))</f>
        <v/>
      </c>
      <c r="BC15" s="19" t="str">
        <f>IF(BE23=0,"",IF(AN14&lt;AN22,"Less","Greater"))</f>
        <v/>
      </c>
      <c r="BD15" s="19" t="str">
        <f>IF(BE25=0,"",IF(AN14&lt;AN24,"Less","Greater"))</f>
        <v/>
      </c>
      <c r="BE15" s="19">
        <f>COUNT(M14:AF14)</f>
        <v>0</v>
      </c>
    </row>
    <row r="16" spans="1:57" ht="22.5" customHeight="1">
      <c r="B16" s="38"/>
      <c r="C16" s="143"/>
      <c r="D16" s="143"/>
      <c r="E16" s="143"/>
      <c r="F16" s="143"/>
      <c r="G16" s="143"/>
      <c r="H16" s="76"/>
      <c r="I16" s="5"/>
      <c r="J16" s="79"/>
      <c r="L16" s="164" t="str">
        <f>C8</f>
        <v>Counties 35</v>
      </c>
      <c r="M16" s="154" t="str">
        <f>IF(AND(M17="",N17=""),"",IF(AND(M17=0,N17=0),"",IF(M17=N17,2,IF(M17="F",0,IF(N17="F",3,IF(M17&gt;N17,3,IF(M17&lt;N17,1,"")))))))</f>
        <v/>
      </c>
      <c r="N16" s="155"/>
      <c r="O16" s="154" t="str">
        <f>IF(AND(O17="",P17=""),"",IF(AND(O17=0,P17=0),"",IF(O17=P17,2,IF(O17="F",0,IF(P17="F",3,IF(O17&gt;P17,3,IF(O17&lt;P17,1,"")))))))</f>
        <v/>
      </c>
      <c r="P16" s="155"/>
      <c r="Q16" s="154" t="str">
        <f>IF(AND(Q17="",R17=""),"",IF(AND(Q17=0,R17=0),"",IF(Q17=R17,2,IF(Q17="F",0,IF(R17="F",3,IF(Q17&gt;R17,3,IF(Q17&lt;R17,1,"")))))))</f>
        <v/>
      </c>
      <c r="R16" s="155"/>
      <c r="S16" s="154" t="str">
        <f>IF(AND(S17="",T17=""),"",IF(AND(S17=0,T17=0),"",IF(S17=T17,2,IF(S17="F",0,IF(T17="F",3,IF(S17&gt;T17,3,IF(S17&lt;T17,1,"")))))))</f>
        <v/>
      </c>
      <c r="T16" s="155"/>
      <c r="U16" s="154" t="str">
        <f>IF(AND(U17="",V17=""),"",IF(AND(U17=0,V17=0),"",IF(U17=V17,2,IF(U17="F",0,IF(V17="F",3,IF(U17&gt;V17,3,IF(U17&lt;V17,1,"")))))))</f>
        <v/>
      </c>
      <c r="V16" s="155"/>
      <c r="W16" s="160"/>
      <c r="X16" s="161"/>
      <c r="Y16" s="154" t="str">
        <f>IF(AND(Y17="",Z17=""),"",IF(AND(Y17=0,Z17=0),"",IF(Y17=Z17,2,IF(Y17="F",0,IF(Z17="F",3,IF(Y17&gt;Z17,3,IF(Y17&lt;Z17,1,"")))))))</f>
        <v/>
      </c>
      <c r="Z16" s="155"/>
      <c r="AA16" s="154" t="str">
        <f>IF(AND(AA17="",AB17=""),"",IF(AND(AA17=0,AB17=0),"",IF(AA17=AB17,2,IF(AA17="F",0,IF(AB17="F",3,IF(AA17&gt;AB17,3,IF(AA17&lt;AB17,1,"")))))))</f>
        <v/>
      </c>
      <c r="AB16" s="155"/>
      <c r="AC16" s="154" t="str">
        <f>IF(AND(AC17="",AD17=""),"",IF(AND(AC17=0,AD17=0),"",IF(AC17=AD17,2,IF(AC17="F",0,IF(AD17="F",3,IF(AC17&gt;AD17,3,IF(AC17&lt;AD17,1,"")))))))</f>
        <v/>
      </c>
      <c r="AD16" s="155"/>
      <c r="AE16" s="154" t="str">
        <f>IF(AND(AE17="",AF17=""),"",IF(AND(AE17=0,AF17=0),"",IF(AE17=AF17,2,IF(AE17="F",0,IF(AF17="F",3,IF(AE17&gt;AF17,3,IF(AE17&lt;AF17,1,"")))))))</f>
        <v/>
      </c>
      <c r="AF16" s="155"/>
      <c r="AG16" s="154" t="str">
        <f>IF(AND(AG17="",AH17=""),"",IF(AND(AG17=0,AH17=0),"",IF(AG17=AH17,2,IF(AG17="F",0,IF(AH17="F",3,IF(AG17&gt;AH17,3,IF(AG17&lt;AH17,1,"")))))))</f>
        <v/>
      </c>
      <c r="AH16" s="155"/>
      <c r="AI16" s="157">
        <f>COUNTIF(M16:AF16,"&lt;4")</f>
        <v>0</v>
      </c>
      <c r="AJ16" s="151">
        <f>COUNTIF(M16:AG16,"3")</f>
        <v>0</v>
      </c>
      <c r="AK16" s="151">
        <f>COUNTIF(M16:AG16,"2")</f>
        <v>0</v>
      </c>
      <c r="AL16" s="151">
        <f>COUNTIF(M16:AG16,"1")</f>
        <v>0</v>
      </c>
      <c r="AM16" s="151">
        <f>COUNTIF(M16:AG16,"0")</f>
        <v>0</v>
      </c>
      <c r="AN16" s="166" t="str">
        <f>IF(OR(L16="",BE17=0),"",SUM(AG16,AE16,AC16,AA16,Y16,W16,U16,S16,Q16,O16,M16))</f>
        <v/>
      </c>
      <c r="AO16" s="144">
        <f>SUM(AG17,AE17,AC17,AA17,Y17,W17,U17,S17,Q17,O17,M17)</f>
        <v>0</v>
      </c>
      <c r="AP16" s="144">
        <f>SUM(AH17,AF17,AD17,AB17,Z17,X17,V17,T17,R17,P17,N17)</f>
        <v>0</v>
      </c>
      <c r="AQ16" s="144">
        <f>AO16-AP16</f>
        <v>0</v>
      </c>
      <c r="AR16" s="157" t="str">
        <f>IF(OR(L16="",BE17=0),"",1+COUNTIF(AU17:BD17,"Less"))</f>
        <v/>
      </c>
      <c r="AS16" s="146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22.5" customHeight="1">
      <c r="A17" s="14" t="s">
        <v>5</v>
      </c>
      <c r="B17" s="38">
        <v>1</v>
      </c>
      <c r="C17" s="50" t="str">
        <f>C11</f>
        <v>Canterbury</v>
      </c>
      <c r="D17" s="60"/>
      <c r="E17" s="51" t="s">
        <v>2</v>
      </c>
      <c r="F17" s="52">
        <v>3</v>
      </c>
      <c r="G17" s="50" t="str">
        <f>G12</f>
        <v>Otago</v>
      </c>
      <c r="H17" s="60"/>
      <c r="I17" s="51">
        <v>8</v>
      </c>
      <c r="J17" s="58">
        <v>2.2000000000000002</v>
      </c>
      <c r="L17" s="164"/>
      <c r="M17" s="23">
        <f>H29</f>
        <v>0</v>
      </c>
      <c r="N17" s="23">
        <f>D29</f>
        <v>0</v>
      </c>
      <c r="O17" s="23">
        <f>D8</f>
        <v>0</v>
      </c>
      <c r="P17" s="23">
        <f>H8</f>
        <v>0</v>
      </c>
      <c r="Q17" s="23">
        <f>H24</f>
        <v>0</v>
      </c>
      <c r="R17" s="23">
        <f>D24</f>
        <v>0</v>
      </c>
      <c r="S17" s="23">
        <f>D43</f>
        <v>0</v>
      </c>
      <c r="T17" s="23">
        <f>H43</f>
        <v>0</v>
      </c>
      <c r="U17" s="23">
        <f>H19</f>
        <v>0</v>
      </c>
      <c r="V17" s="23">
        <f>D19</f>
        <v>0</v>
      </c>
      <c r="W17" s="20"/>
      <c r="X17" s="21"/>
      <c r="Y17" s="22">
        <f>IF(X19="","",X19)</f>
        <v>0</v>
      </c>
      <c r="Z17" s="22">
        <f>IF(W19="","",W19)</f>
        <v>0</v>
      </c>
      <c r="AA17" s="22">
        <f>IF(X21="","",X21)</f>
        <v>0</v>
      </c>
      <c r="AB17" s="22">
        <f>IF(W21="","",W21)</f>
        <v>0</v>
      </c>
      <c r="AC17" s="22" t="str">
        <f>IF(X23="","",X23)</f>
        <v/>
      </c>
      <c r="AD17" s="22" t="str">
        <f>IF(W23="","",W23)</f>
        <v/>
      </c>
      <c r="AE17" s="22" t="str">
        <f>IF(X25="","",X25)</f>
        <v/>
      </c>
      <c r="AF17" s="22" t="str">
        <f>IF(W25="","",W25)</f>
        <v/>
      </c>
      <c r="AG17" s="22" t="str">
        <f>IF(X27="","",X27)</f>
        <v/>
      </c>
      <c r="AH17" s="22" t="str">
        <f>IF(W27="","",W27)</f>
        <v/>
      </c>
      <c r="AI17" s="162"/>
      <c r="AJ17" s="153"/>
      <c r="AK17" s="153"/>
      <c r="AL17" s="153"/>
      <c r="AM17" s="153"/>
      <c r="AN17" s="167"/>
      <c r="AO17" s="168"/>
      <c r="AP17" s="168"/>
      <c r="AQ17" s="168"/>
      <c r="AR17" s="162"/>
      <c r="AS17" s="159"/>
      <c r="AU17" s="19" t="str">
        <f>IF(BE7=0,"",IF(AN16&lt;AN6,"Less","Greater"))</f>
        <v/>
      </c>
      <c r="AV17" s="19" t="str">
        <f>IF(BE9=0,"",IF(AN16&lt;AN8,"Less","Greater"))</f>
        <v/>
      </c>
      <c r="AW17" s="19" t="str">
        <f>IF(BE11=0,"",IF(AN16&lt;AN10,"Less","Greater"))</f>
        <v/>
      </c>
      <c r="AX17" s="19" t="str">
        <f>IF(BE13=0,"",IF(AN16&lt;AN12,"Less","Greater"))</f>
        <v/>
      </c>
      <c r="AY17" s="19" t="str">
        <f>IF(BE15=0,"",IF(AN16&lt;AN14,"Less","Greater"))</f>
        <v/>
      </c>
      <c r="AZ17" s="19" t="s">
        <v>23</v>
      </c>
      <c r="BA17" s="19" t="str">
        <f>IF(BE19=0,"",IF(AN16&lt;AN18,"Less","Greater"))</f>
        <v/>
      </c>
      <c r="BB17" s="19" t="str">
        <f>IF(BE21=0,"",IF(AN16&lt;AN20,"Less","Greater"))</f>
        <v/>
      </c>
      <c r="BC17" s="19" t="str">
        <f>IF(BE23=0,"",IF(AN16&lt;AN22,"Less","Greater"))</f>
        <v/>
      </c>
      <c r="BD17" s="19" t="str">
        <f>IF(BE25=0,"",IF(AN16&lt;AN24,"Less","Greater"))</f>
        <v/>
      </c>
      <c r="BE17" s="19">
        <f>COUNT(M16:AF16)</f>
        <v>0</v>
      </c>
    </row>
    <row r="18" spans="1:57" ht="22.5" customHeight="1">
      <c r="A18" s="15"/>
      <c r="B18" s="38">
        <v>4</v>
      </c>
      <c r="C18" s="50" t="str">
        <f>G11</f>
        <v>Counties Manukau</v>
      </c>
      <c r="D18" s="60"/>
      <c r="E18" s="51" t="s">
        <v>2</v>
      </c>
      <c r="F18" s="52">
        <v>2</v>
      </c>
      <c r="G18" s="50" t="str">
        <f>G13</f>
        <v>North Harbour</v>
      </c>
      <c r="H18" s="60"/>
      <c r="I18" s="51">
        <v>9</v>
      </c>
      <c r="J18" s="58">
        <v>2.2000000000000002</v>
      </c>
      <c r="L18" s="164" t="str">
        <f>C7</f>
        <v>Bay of Plenty</v>
      </c>
      <c r="M18" s="154" t="str">
        <f>IF(AND(M19="",N19=""),"",IF(AND(M19=0,N19=0),"",IF(M19=N19,2,IF(M19="F",0,IF(N19="F",3,IF(M19&gt;N19,3,IF(M19&lt;N19,1,"")))))))</f>
        <v/>
      </c>
      <c r="N18" s="155"/>
      <c r="O18" s="154" t="str">
        <f>IF(AND(O19="",P19=""),"",IF(AND(O19=0,P19=0),"",IF(O19=P19,2,IF(O19="F",0,IF(P19="F",3,IF(O19&gt;P19,3,IF(O19&lt;P19,1,"")))))))</f>
        <v/>
      </c>
      <c r="P18" s="155"/>
      <c r="Q18" s="154" t="str">
        <f>IF(AND(Q19="",R19=""),"",IF(AND(Q19=0,R19=0),"",IF(Q19=R19,2,IF(Q19="F",0,IF(R19="F",3,IF(Q19&gt;R19,3,IF(Q19&lt;R19,1,"")))))))</f>
        <v/>
      </c>
      <c r="R18" s="155"/>
      <c r="S18" s="154" t="str">
        <f>IF(AND(S19="",T19=""),"",IF(AND(S19=0,T19=0),"",IF(S19=T19,2,IF(S19="F",0,IF(T19="F",3,IF(S19&gt;T19,3,IF(S19&lt;T19,1,"")))))))</f>
        <v/>
      </c>
      <c r="T18" s="155"/>
      <c r="U18" s="154" t="str">
        <f>IF(AND(U19="",V19=""),"",IF(AND(U19=0,V19=0),"",IF(U19=V19,2,IF(U19="F",0,IF(V19="F",3,IF(U19&gt;V19,3,IF(U19&lt;V19,1,"")))))))</f>
        <v/>
      </c>
      <c r="V18" s="155"/>
      <c r="W18" s="154" t="str">
        <f>IF(AND(W19="",X19=""),"",IF(AND(W19=0,X19=0),"",IF(W19=X19,2,IF(W19="F",0,IF(X19="F",3,IF(W19&gt;X19,3,IF(W19&lt;X19,1,"")))))))</f>
        <v/>
      </c>
      <c r="X18" s="155"/>
      <c r="Y18" s="160"/>
      <c r="Z18" s="161"/>
      <c r="AA18" s="154" t="str">
        <f>IF(AND(AA19="",AB19=""),"",IF(AND(AA19=0,AB19=0),"",IF(AA19=AB19,2,IF(AA19="F",0,IF(AB19="F",3,IF(AA19&gt;AB19,3,IF(AA19&lt;AB19,1,"")))))))</f>
        <v/>
      </c>
      <c r="AB18" s="155"/>
      <c r="AC18" s="154" t="str">
        <f>IF(AND(AC19="",AD19=""),"",IF(AND(AC19=0,AD19=0),"",IF(AC19=AD19,2,IF(AC19="F",0,IF(AD19="F",3,IF(AC19&gt;AD19,3,IF(AC19&lt;AD19,1,"")))))))</f>
        <v/>
      </c>
      <c r="AD18" s="155"/>
      <c r="AE18" s="154" t="str">
        <f>IF(AND(AE19="",AF19=""),"",IF(AND(AE19=0,AF19=0),"",IF(AE19=AF19,2,IF(AE19="F",0,IF(AF19="F",3,IF(AE19&gt;AF19,3,IF(AE19&lt;AF19,1,"")))))))</f>
        <v/>
      </c>
      <c r="AF18" s="155"/>
      <c r="AG18" s="154" t="str">
        <f>IF(AND(AG19="",AH19=""),"",IF(AND(AG19=0,AH19=0),"",IF(AG19=AH19,2,IF(AG19="F",0,IF(AH19="F",3,IF(AG19&gt;AH19,3,IF(AG19&lt;AH19,1,"")))))))</f>
        <v/>
      </c>
      <c r="AH18" s="155"/>
      <c r="AI18" s="157">
        <f>COUNTIF(M18:AF18,"&lt;4")</f>
        <v>0</v>
      </c>
      <c r="AJ18" s="151">
        <f>COUNTIF(M18:AG18,"3")</f>
        <v>0</v>
      </c>
      <c r="AK18" s="151">
        <f>COUNTIF(M18:AG18,"2")</f>
        <v>0</v>
      </c>
      <c r="AL18" s="151">
        <f>COUNTIF(M18:AG18,"1")</f>
        <v>0</v>
      </c>
      <c r="AM18" s="151">
        <f>COUNTIF(M18:AG18,"0")</f>
        <v>0</v>
      </c>
      <c r="AN18" s="166" t="str">
        <f>IF(OR(L18="",BE19=0),"",SUM(AG18,AE18,AC18,AA18,Y18,W18,U18,S18,Q18,O18,M18))</f>
        <v/>
      </c>
      <c r="AO18" s="144">
        <f>SUM(AG19,AE19,AC19,AA19,Y19,W19,U19,S19,Q19,O19,M19)</f>
        <v>0</v>
      </c>
      <c r="AP18" s="144">
        <f>SUM(AH19,AF19,AD19,AB19,Z19,X19,V19,T19,R19,P19,N19)</f>
        <v>0</v>
      </c>
      <c r="AQ18" s="144">
        <f>AO18-AP18</f>
        <v>0</v>
      </c>
      <c r="AR18" s="157" t="str">
        <f>IF(OR(L18="",BE19=0),"",1+COUNTIF(AU19:BD19,"Less"))</f>
        <v/>
      </c>
      <c r="AS18" s="146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22.5" customHeight="1">
      <c r="A19" s="12"/>
      <c r="B19" s="38">
        <v>5</v>
      </c>
      <c r="C19" s="50" t="str">
        <f>C12</f>
        <v>North Harbour 35</v>
      </c>
      <c r="D19" s="60"/>
      <c r="E19" s="51" t="s">
        <v>2</v>
      </c>
      <c r="F19" s="52">
        <v>6</v>
      </c>
      <c r="G19" s="50" t="str">
        <f>G14</f>
        <v>Counties 35</v>
      </c>
      <c r="H19" s="60"/>
      <c r="I19" s="51">
        <v>10</v>
      </c>
      <c r="J19" s="57">
        <v>2.2000000000000002</v>
      </c>
      <c r="L19" s="164"/>
      <c r="M19" s="23">
        <f>H35</f>
        <v>0</v>
      </c>
      <c r="N19" s="23">
        <f>D35</f>
        <v>0</v>
      </c>
      <c r="O19" s="23">
        <f>H30</f>
        <v>0</v>
      </c>
      <c r="P19" s="23">
        <f>D30</f>
        <v>0</v>
      </c>
      <c r="Q19" s="23">
        <f>D7</f>
        <v>0</v>
      </c>
      <c r="R19" s="23">
        <f>H7</f>
        <v>0</v>
      </c>
      <c r="S19" s="23">
        <f>H25</f>
        <v>0</v>
      </c>
      <c r="T19" s="23">
        <f>D25</f>
        <v>0</v>
      </c>
      <c r="U19" s="23">
        <f>D42</f>
        <v>0</v>
      </c>
      <c r="V19" s="23">
        <f>H42</f>
        <v>0</v>
      </c>
      <c r="W19" s="23">
        <f>D14</f>
        <v>0</v>
      </c>
      <c r="X19" s="23">
        <f>H14</f>
        <v>0</v>
      </c>
      <c r="Y19" s="20"/>
      <c r="Z19" s="21"/>
      <c r="AA19" s="22">
        <f>IF(Z21="","",Z21)</f>
        <v>0</v>
      </c>
      <c r="AB19" s="22">
        <f>IF(Y21="","",Y21)</f>
        <v>0</v>
      </c>
      <c r="AC19" s="22" t="str">
        <f>IF(Z23="","",Z23)</f>
        <v/>
      </c>
      <c r="AD19" s="22" t="str">
        <f>IF(Y23="","",Y23)</f>
        <v/>
      </c>
      <c r="AE19" s="22" t="str">
        <f>IF(Z25="","",Z25)</f>
        <v/>
      </c>
      <c r="AF19" s="22" t="str">
        <f>IF(Y25="","",Y25)</f>
        <v/>
      </c>
      <c r="AG19" s="22" t="str">
        <f>IF(Z27="","",Z27)</f>
        <v/>
      </c>
      <c r="AH19" s="22" t="str">
        <f>IF(Y27="","",Y27)</f>
        <v/>
      </c>
      <c r="AI19" s="162"/>
      <c r="AJ19" s="153"/>
      <c r="AK19" s="153"/>
      <c r="AL19" s="153"/>
      <c r="AM19" s="153"/>
      <c r="AN19" s="167"/>
      <c r="AO19" s="168"/>
      <c r="AP19" s="168"/>
      <c r="AQ19" s="168"/>
      <c r="AR19" s="162"/>
      <c r="AS19" s="159"/>
      <c r="AU19" s="19" t="str">
        <f>IF(BE7=0,"",IF(AN18&lt;AN6,"Less","Greater"))</f>
        <v/>
      </c>
      <c r="AV19" s="19" t="str">
        <f>IF(BE9=0,"",IF(AN18&lt;AN8,"Less","Greater"))</f>
        <v/>
      </c>
      <c r="AW19" s="19" t="str">
        <f>IF(BE11=0,"",IF(AN18&lt;AN10,"Less","Greater"))</f>
        <v/>
      </c>
      <c r="AX19" s="19" t="str">
        <f>IF(BE13=0,"",IF(AN18&lt;AN12,"Less","Greater"))</f>
        <v/>
      </c>
      <c r="AY19" s="19" t="str">
        <f>IF(BE15=0,"",IF(AN18&lt;AN14,"Less","Greater"))</f>
        <v/>
      </c>
      <c r="AZ19" s="19" t="str">
        <f>IF(BE17=0,"",IF(AN18&lt;AN16,"Less","Greater"))</f>
        <v/>
      </c>
      <c r="BA19" s="19" t="s">
        <v>23</v>
      </c>
      <c r="BB19" s="19" t="str">
        <f>IF(BE21=0,"",IF(AN18&lt;AN20,"Less","Greater"))</f>
        <v/>
      </c>
      <c r="BC19" s="19" t="str">
        <f>IF(BE23=0,"",IF(AN18&lt;AN22,"Less","Greater"))</f>
        <v/>
      </c>
      <c r="BD19" s="19" t="str">
        <f>IF(BE25=0,"",IF(AN18&lt;AN24,"Less","Greater"))</f>
        <v/>
      </c>
      <c r="BE19" s="19">
        <f>COUNT(M18:AF18)</f>
        <v>0</v>
      </c>
    </row>
    <row r="20" spans="1:57" ht="22.5" customHeight="1">
      <c r="A20" s="14"/>
      <c r="B20" s="38">
        <v>8</v>
      </c>
      <c r="C20" s="50" t="str">
        <f>C13</f>
        <v>Waikato</v>
      </c>
      <c r="D20" s="60"/>
      <c r="E20" s="51" t="s">
        <v>2</v>
      </c>
      <c r="F20" s="55">
        <v>7</v>
      </c>
      <c r="G20" s="50" t="str">
        <f>C14</f>
        <v>Bay of Plenty</v>
      </c>
      <c r="H20" s="60"/>
      <c r="I20" s="51">
        <v>11</v>
      </c>
      <c r="J20" s="57">
        <v>2.2000000000000002</v>
      </c>
      <c r="L20" s="164" t="str">
        <f>C6</f>
        <v>Waikato</v>
      </c>
      <c r="M20" s="154" t="str">
        <f>IF(AND(M21="",N21=""),"",IF(AND(M21=0,N21=0),"",IF(M21=N21,2,IF(M21="F",0,IF(N21="F",3,IF(M21&gt;N21,3,IF(M21&lt;N21,1,"")))))))</f>
        <v/>
      </c>
      <c r="N20" s="155"/>
      <c r="O20" s="154" t="str">
        <f>IF(AND(O21="",P21=""),"",IF(AND(O21=0,P21=0),"",IF(O21=P21,2,IF(O21="F",0,IF(P21="F",3,IF(O21&gt;P21,3,IF(O21&lt;P21,1,"")))))))</f>
        <v/>
      </c>
      <c r="P20" s="155"/>
      <c r="Q20" s="154" t="str">
        <f>IF(AND(Q21="",R21=""),"",IF(AND(Q21=0,R21=0),"",IF(Q21=R21,2,IF(Q21="F",0,IF(R21="F",3,IF(Q21&gt;R21,3,IF(Q21&lt;R21,1,"")))))))</f>
        <v/>
      </c>
      <c r="R20" s="155"/>
      <c r="S20" s="154" t="str">
        <f>IF(AND(S21="",T21=""),"",IF(AND(S21=0,T21=0),"",IF(S21=T21,2,IF(S21="F",0,IF(T21="F",3,IF(S21&gt;T21,3,IF(S21&lt;T21,1,"")))))))</f>
        <v/>
      </c>
      <c r="T20" s="155"/>
      <c r="U20" s="154" t="str">
        <f>IF(AND(U21="",V21=""),"",IF(AND(U21=0,V21=0),"",IF(U21=V21,2,IF(U21="F",0,IF(V21="F",3,IF(U21&gt;V21,3,IF(U21&lt;V21,1,"")))))))</f>
        <v/>
      </c>
      <c r="V20" s="155"/>
      <c r="W20" s="154" t="str">
        <f>IF(AND(W21="",X21=""),"",IF(AND(W21=0,X21=0),"",IF(W21=X21,2,IF(W21="F",0,IF(X21="F",3,IF(W21&gt;X21,3,IF(W21&lt;X21,1,"")))))))</f>
        <v/>
      </c>
      <c r="X20" s="155"/>
      <c r="Y20" s="154" t="str">
        <f>IF(AND(Y21="",Z21=""),"",IF(AND(Y21=0,Z21=0),"",IF(Y21=Z21,2,IF(Y21="F",0,IF(Z21="F",3,IF(Y21&gt;Z21,3,IF(Y21&lt;Z21,1,"")))))))</f>
        <v/>
      </c>
      <c r="Z20" s="155"/>
      <c r="AA20" s="160"/>
      <c r="AB20" s="161"/>
      <c r="AC20" s="154" t="str">
        <f>IF(AND(AC21="",AD21=""),"",IF(AND(AC21=0,AD21=0),"",IF(AC21=AD21,2,IF(AC21="F",0,IF(AD21="F",3,IF(AC21&gt;AD21,3,IF(AC21&lt;AD21,1,"")))))))</f>
        <v/>
      </c>
      <c r="AD20" s="155"/>
      <c r="AE20" s="154" t="str">
        <f>IF(AND(AE21="",AF21=""),"",IF(AND(AE21=0,AF21=0),"",IF(AE21=AF21,2,IF(AE21="F",0,IF(AF21="F",3,IF(AE21&gt;AF21,3,IF(AE21&lt;AF21,1,"")))))))</f>
        <v/>
      </c>
      <c r="AF20" s="155"/>
      <c r="AG20" s="154" t="str">
        <f>IF(AND(AG21="",AH21=""),"",IF(AND(AG21=0,AH21=0),"",IF(AG21=AH21,2,IF(AG21="F",0,IF(AH21="F",3,IF(AG21&gt;AH21,3,IF(AG21&lt;AH21,1,"")))))))</f>
        <v/>
      </c>
      <c r="AH20" s="155"/>
      <c r="AI20" s="157">
        <f>COUNTIF(M20:AF20,"&lt;4")</f>
        <v>0</v>
      </c>
      <c r="AJ20" s="151">
        <f>COUNTIF(M20:AG20,"3")</f>
        <v>0</v>
      </c>
      <c r="AK20" s="151">
        <f>COUNTIF(M20:AG20,"2")</f>
        <v>0</v>
      </c>
      <c r="AL20" s="151">
        <f>COUNTIF(M20:AG20,"1")</f>
        <v>0</v>
      </c>
      <c r="AM20" s="151">
        <f>COUNTIF(M20:AG20,"0")</f>
        <v>0</v>
      </c>
      <c r="AN20" s="166" t="str">
        <f>IF(OR(L20="",BE21=0),"",SUM(AG20,AE20,AC20,AA20,Y20,W20,U20,S20,Q20,O20,M20))</f>
        <v/>
      </c>
      <c r="AO20" s="144">
        <f>SUM(AG21,AE21,AC21,AA21,Y21,W21,U21,S21,Q21,O21,M21)</f>
        <v>0</v>
      </c>
      <c r="AP20" s="144">
        <f>SUM(AH21,AF21,AD21,AB21,Z21,X21,V21,T21,R21,P21,N21)</f>
        <v>0</v>
      </c>
      <c r="AQ20" s="144">
        <f>AO20-AP20</f>
        <v>0</v>
      </c>
      <c r="AR20" s="157" t="str">
        <f>IF(OR(L20="",BE21=0),"",1+COUNTIF(AU21:BD21,"Less"))</f>
        <v/>
      </c>
      <c r="AS20" s="146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22.5" customHeight="1" thickBot="1">
      <c r="A21" s="14"/>
      <c r="B21" s="38"/>
      <c r="C21" s="50"/>
      <c r="D21" s="61"/>
      <c r="E21" s="51"/>
      <c r="F21" s="55"/>
      <c r="G21" s="50"/>
      <c r="H21" s="53"/>
      <c r="I21" s="51"/>
      <c r="J21" s="57"/>
      <c r="L21" s="165"/>
      <c r="M21" s="30">
        <f>H41</f>
        <v>0</v>
      </c>
      <c r="N21" s="30">
        <f>D41</f>
        <v>0</v>
      </c>
      <c r="O21" s="30">
        <f>D13</f>
        <v>0</v>
      </c>
      <c r="P21" s="30">
        <f>H13</f>
        <v>0</v>
      </c>
      <c r="Q21" s="30">
        <f>H31</f>
        <v>0</v>
      </c>
      <c r="R21" s="30">
        <f>D31</f>
        <v>0</v>
      </c>
      <c r="S21" s="30">
        <f>D6</f>
        <v>0</v>
      </c>
      <c r="T21" s="30">
        <f>H6</f>
        <v>0</v>
      </c>
      <c r="U21" s="30">
        <f>H26</f>
        <v>0</v>
      </c>
      <c r="V21" s="30">
        <f>D26</f>
        <v>0</v>
      </c>
      <c r="W21" s="30">
        <f>H36</f>
        <v>0</v>
      </c>
      <c r="X21" s="30">
        <f>D36</f>
        <v>0</v>
      </c>
      <c r="Y21" s="33">
        <f>D20</f>
        <v>0</v>
      </c>
      <c r="Z21" s="33">
        <f>H20</f>
        <v>0</v>
      </c>
      <c r="AA21" s="31"/>
      <c r="AB21" s="32"/>
      <c r="AC21" s="33" t="str">
        <f>IF(AB23="","",AB23)</f>
        <v/>
      </c>
      <c r="AD21" s="33" t="str">
        <f>IF(AA23="","",AA23)</f>
        <v/>
      </c>
      <c r="AE21" s="33" t="str">
        <f>IF(AB25="","",AB25)</f>
        <v/>
      </c>
      <c r="AF21" s="33" t="str">
        <f>IF(AA25="","",AA25)</f>
        <v/>
      </c>
      <c r="AG21" s="33" t="str">
        <f>IF(AB27="","",AB27)</f>
        <v/>
      </c>
      <c r="AH21" s="33" t="str">
        <f>IF(AA27="","",AA27)</f>
        <v/>
      </c>
      <c r="AI21" s="158"/>
      <c r="AJ21" s="152"/>
      <c r="AK21" s="152"/>
      <c r="AL21" s="152"/>
      <c r="AM21" s="152"/>
      <c r="AN21" s="169"/>
      <c r="AO21" s="145"/>
      <c r="AP21" s="145"/>
      <c r="AQ21" s="145"/>
      <c r="AR21" s="158"/>
      <c r="AS21" s="147"/>
      <c r="AU21" s="19" t="str">
        <f>IF(BE7=0,"",IF(AN20&lt;AN6,"Less","Greater"))</f>
        <v/>
      </c>
      <c r="AV21" s="19" t="str">
        <f>IF(BE9=0,"",IF(AN20&lt;AN8,"Less","Greater"))</f>
        <v/>
      </c>
      <c r="AW21" s="19" t="str">
        <f>IF(BE11=0,"",IF(AN20&lt;AN10,"Less","Greater"))</f>
        <v/>
      </c>
      <c r="AX21" s="19" t="str">
        <f>IF(BE13=0,"",IF(AN20&lt;AN12,"Less","Greater"))</f>
        <v/>
      </c>
      <c r="AY21" s="19" t="str">
        <f>IF(BE15=0,"",IF(AN20&lt;AN14,"Less","Greater"))</f>
        <v/>
      </c>
      <c r="AZ21" s="19" t="str">
        <f>IF(BE17=0,"",IF(AN20&lt;AN16,"Less","Greater"))</f>
        <v/>
      </c>
      <c r="BA21" s="19" t="str">
        <f>IF(BE19=0,"",IF(AN20&lt;AN18,"Less","Greater"))</f>
        <v/>
      </c>
      <c r="BB21" s="19" t="s">
        <v>23</v>
      </c>
      <c r="BC21" s="19" t="str">
        <f>IF(BE23=0,"",IF(AN20&lt;AN22,"Less","Greater"))</f>
        <v/>
      </c>
      <c r="BD21" s="19" t="str">
        <f>IF(BE25=0,"",IF(AN20&lt;AN24,"Less","Greater"))</f>
        <v/>
      </c>
      <c r="BE21" s="19">
        <f>COUNT(M20:AF20)</f>
        <v>0</v>
      </c>
    </row>
    <row r="22" spans="1:57" ht="22.5" customHeight="1">
      <c r="B22" s="38"/>
      <c r="C22" s="143"/>
      <c r="D22" s="143"/>
      <c r="E22" s="143"/>
      <c r="F22" s="143"/>
      <c r="G22" s="143"/>
      <c r="H22" s="10"/>
      <c r="L22" s="206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11"/>
      <c r="AD22" s="211"/>
      <c r="AE22" s="207"/>
      <c r="AF22" s="207"/>
      <c r="AG22" s="207"/>
      <c r="AH22" s="207"/>
      <c r="AI22" s="208"/>
      <c r="AJ22" s="209"/>
      <c r="AK22" s="209"/>
      <c r="AL22" s="209"/>
      <c r="AM22" s="209"/>
      <c r="AN22" s="212"/>
      <c r="AO22" s="213"/>
      <c r="AP22" s="213"/>
      <c r="AQ22" s="210"/>
      <c r="AR22" s="208"/>
      <c r="AS22" s="208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22.5" customHeight="1">
      <c r="A23" s="12" t="s">
        <v>6</v>
      </c>
      <c r="B23" s="38">
        <v>1</v>
      </c>
      <c r="C23" s="50" t="str">
        <f>C17</f>
        <v>Canterbury</v>
      </c>
      <c r="D23" s="60"/>
      <c r="E23" s="51" t="s">
        <v>2</v>
      </c>
      <c r="F23" s="55">
        <v>2</v>
      </c>
      <c r="G23" s="50" t="str">
        <f>G18</f>
        <v>North Harbour</v>
      </c>
      <c r="H23" s="60"/>
      <c r="I23" s="51">
        <v>1</v>
      </c>
      <c r="J23" s="57">
        <v>4.2</v>
      </c>
      <c r="L23" s="20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7"/>
      <c r="AD23" s="67"/>
      <c r="AE23" s="66"/>
      <c r="AF23" s="66"/>
      <c r="AG23" s="66"/>
      <c r="AH23" s="66"/>
      <c r="AI23" s="208"/>
      <c r="AJ23" s="209"/>
      <c r="AK23" s="209"/>
      <c r="AL23" s="209"/>
      <c r="AM23" s="209"/>
      <c r="AN23" s="212"/>
      <c r="AO23" s="213"/>
      <c r="AP23" s="213"/>
      <c r="AQ23" s="210"/>
      <c r="AR23" s="208"/>
      <c r="AS23" s="208"/>
      <c r="AU23" s="19" t="str">
        <f>IF(BE7=0,"",IF(AN22&lt;AN6,"Less","Greater"))</f>
        <v/>
      </c>
      <c r="AV23" s="19" t="str">
        <f>IF(BE9=0,"",IF(AN22&lt;AN8,"Less","Greater"))</f>
        <v/>
      </c>
      <c r="AW23" s="19" t="str">
        <f>IF(BE11=0,"",IF(AN22&lt;AN10,"Less","Greater"))</f>
        <v/>
      </c>
      <c r="AX23" s="19" t="str">
        <f>IF(BE13=0,"",IF(AN22&lt;AN12,"Less","Greater"))</f>
        <v/>
      </c>
      <c r="AY23" s="19" t="str">
        <f>IF(BE15=0,"",IF(AN22&lt;AN14,"Less","Greater"))</f>
        <v/>
      </c>
      <c r="AZ23" s="19" t="str">
        <f>IF(BE17=0,"",IF(AN22&lt;AN16,"Less","Greater"))</f>
        <v/>
      </c>
      <c r="BA23" s="19" t="str">
        <f>IF(BE19=0,"",IF(AN22&lt;AN18,"Less","Greater"))</f>
        <v/>
      </c>
      <c r="BB23" s="19" t="str">
        <f>IF(BE21=0,"",IF(AN22&lt;AN20,"Less","Greater"))</f>
        <v/>
      </c>
      <c r="BC23" s="19" t="s">
        <v>23</v>
      </c>
      <c r="BD23" s="19" t="str">
        <f>IF(BE25=0,"",IF(AN22&lt;AN24,"Less","Greater"))</f>
        <v/>
      </c>
      <c r="BE23" s="19">
        <f>COUNT(M22:AF22)</f>
        <v>0</v>
      </c>
    </row>
    <row r="24" spans="1:57" ht="22.5" customHeight="1">
      <c r="A24" s="14"/>
      <c r="B24" s="38">
        <v>3</v>
      </c>
      <c r="C24" s="50" t="str">
        <f>G17</f>
        <v>Otago</v>
      </c>
      <c r="D24" s="60"/>
      <c r="E24" s="51" t="s">
        <v>2</v>
      </c>
      <c r="F24" s="55">
        <v>6</v>
      </c>
      <c r="G24" s="50" t="str">
        <f>G19</f>
        <v>Counties 35</v>
      </c>
      <c r="H24" s="60"/>
      <c r="I24" s="51">
        <v>2</v>
      </c>
      <c r="J24" s="57">
        <v>4.2</v>
      </c>
      <c r="L24" s="206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11"/>
      <c r="AF24" s="211"/>
      <c r="AG24" s="207"/>
      <c r="AH24" s="207"/>
      <c r="AI24" s="208"/>
      <c r="AJ24" s="209"/>
      <c r="AK24" s="209"/>
      <c r="AL24" s="209"/>
      <c r="AM24" s="209"/>
      <c r="AN24" s="212"/>
      <c r="AO24" s="213"/>
      <c r="AP24" s="213"/>
      <c r="AQ24" s="210"/>
      <c r="AR24" s="208"/>
      <c r="AS24" s="208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22.5" customHeight="1">
      <c r="A25" s="14"/>
      <c r="B25" s="38">
        <v>4</v>
      </c>
      <c r="C25" s="50" t="str">
        <f>C18</f>
        <v>Counties Manukau</v>
      </c>
      <c r="D25" s="60"/>
      <c r="E25" s="51" t="s">
        <v>2</v>
      </c>
      <c r="F25" s="55">
        <v>7</v>
      </c>
      <c r="G25" s="50" t="str">
        <f>G20</f>
        <v>Bay of Plenty</v>
      </c>
      <c r="H25" s="60"/>
      <c r="I25" s="51">
        <v>3</v>
      </c>
      <c r="J25" s="57">
        <v>4.2</v>
      </c>
      <c r="L25" s="20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7"/>
      <c r="AF25" s="67"/>
      <c r="AG25" s="66"/>
      <c r="AH25" s="66"/>
      <c r="AI25" s="208"/>
      <c r="AJ25" s="209"/>
      <c r="AK25" s="209"/>
      <c r="AL25" s="209"/>
      <c r="AM25" s="209"/>
      <c r="AN25" s="212"/>
      <c r="AO25" s="213"/>
      <c r="AP25" s="213"/>
      <c r="AQ25" s="210"/>
      <c r="AR25" s="208"/>
      <c r="AS25" s="208"/>
      <c r="AU25" s="19" t="str">
        <f>IF(BE7=0,"",IF(AN24&lt;AN6,"Less","Greater"))</f>
        <v/>
      </c>
      <c r="AV25" s="19" t="str">
        <f>IF(BE9=0,"",IF(AN24&lt;AN8,"Less","Greater"))</f>
        <v/>
      </c>
      <c r="AW25" s="19" t="str">
        <f>IF(BE11=0,"",IF(AN24&lt;AN10,"Less","Greater"))</f>
        <v/>
      </c>
      <c r="AX25" s="19" t="str">
        <f>IF(BE13=0,"",IF(AN24&lt;AN12,"Less","Greater"))</f>
        <v/>
      </c>
      <c r="AY25" s="19" t="str">
        <f>IF(BE15=0,"",IF(AN24&lt;AN14,"Less","Greater"))</f>
        <v/>
      </c>
      <c r="AZ25" s="19" t="str">
        <f>IF(BE17=0,"",IF(AN24&lt;AN16,"Less","Greater"))</f>
        <v/>
      </c>
      <c r="BA25" s="19" t="str">
        <f>IF(BE19=0,"",IF(AN24&lt;AN18,"Less","Greater"))</f>
        <v/>
      </c>
      <c r="BB25" s="19" t="str">
        <f>IF(BE21=0,"",IF(AN24&lt;AN20,"Less","Greater"))</f>
        <v/>
      </c>
      <c r="BC25" s="19" t="str">
        <f>IF(BE23=0,"",IF(AN24&lt;AN22,"Less","Greater"))</f>
        <v/>
      </c>
      <c r="BD25" s="19" t="s">
        <v>23</v>
      </c>
      <c r="BE25" s="19">
        <f>COUNT(M24:AF24)</f>
        <v>0</v>
      </c>
    </row>
    <row r="26" spans="1:57" ht="22.5" customHeight="1">
      <c r="A26" s="14"/>
      <c r="B26" s="38">
        <v>5</v>
      </c>
      <c r="C26" s="50" t="str">
        <f>C19</f>
        <v>North Harbour 35</v>
      </c>
      <c r="D26" s="60"/>
      <c r="E26" s="51" t="s">
        <v>2</v>
      </c>
      <c r="F26" s="55">
        <v>8</v>
      </c>
      <c r="G26" s="50" t="str">
        <f>C20</f>
        <v>Waikato</v>
      </c>
      <c r="H26" s="60"/>
      <c r="I26" s="51">
        <v>4</v>
      </c>
      <c r="J26" s="57">
        <v>4.2</v>
      </c>
      <c r="L26" s="206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11"/>
      <c r="AH26" s="211"/>
      <c r="AI26" s="208"/>
      <c r="AJ26" s="209"/>
      <c r="AK26" s="209"/>
      <c r="AL26" s="209"/>
      <c r="AM26" s="209"/>
      <c r="AN26" s="212"/>
      <c r="AO26" s="213"/>
      <c r="AP26" s="213"/>
      <c r="AQ26" s="210"/>
      <c r="AR26" s="208"/>
      <c r="AS26" s="208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22.5" customHeight="1">
      <c r="A27" s="14"/>
      <c r="B27" s="38"/>
      <c r="C27" s="50"/>
      <c r="D27" s="61"/>
      <c r="E27" s="51"/>
      <c r="F27" s="55"/>
      <c r="G27" s="50"/>
      <c r="H27" s="61"/>
      <c r="I27" s="51"/>
      <c r="J27" s="57"/>
      <c r="L27" s="20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  <c r="AH27" s="67"/>
      <c r="AI27" s="208"/>
      <c r="AJ27" s="209"/>
      <c r="AK27" s="209"/>
      <c r="AL27" s="209"/>
      <c r="AM27" s="209"/>
      <c r="AN27" s="212"/>
      <c r="AO27" s="213"/>
      <c r="AP27" s="213"/>
      <c r="AQ27" s="210"/>
      <c r="AR27" s="208"/>
      <c r="AS27" s="208"/>
      <c r="AU27" s="19" t="str">
        <f>IF(BE9=0,"",IF(AN26&lt;AN8,"Less","Greater"))</f>
        <v/>
      </c>
      <c r="AV27" s="19" t="str">
        <f>IF(BE11=0,"",IF(AN26&lt;AN10,"Less","Greater"))</f>
        <v/>
      </c>
      <c r="AW27" s="19" t="str">
        <f>IF(BE13=0,"",IF(AN26&lt;AN12,"Less","Greater"))</f>
        <v/>
      </c>
      <c r="AX27" s="19" t="str">
        <f>IF(BE15=0,"",IF(AN26&lt;AN14,"Less","Greater"))</f>
        <v/>
      </c>
      <c r="AY27" s="19" t="str">
        <f>IF(BE17=0,"",IF(AN26&lt;AN16,"Less","Greater"))</f>
        <v/>
      </c>
      <c r="AZ27" s="19" t="str">
        <f>IF(BE19=0,"",IF(AN26&lt;AN18,"Less","Greater"))</f>
        <v/>
      </c>
      <c r="BA27" s="19" t="str">
        <f>IF(BE21=0,"",IF(AN26&lt;AN20,"Less","Greater"))</f>
        <v/>
      </c>
      <c r="BB27" s="19" t="str">
        <f>IF(BE23=0,"",IF(AN26&lt;AN22,"Less","Greater"))</f>
        <v/>
      </c>
      <c r="BC27" s="19" t="str">
        <f>IF(BE25=0,"",IF(AN26&lt;AN24,"Less","Greater"))</f>
        <v/>
      </c>
      <c r="BD27" s="19" t="s">
        <v>23</v>
      </c>
      <c r="BE27" s="19">
        <f>COUNT(M26:AF26)</f>
        <v>0</v>
      </c>
    </row>
    <row r="28" spans="1:57" ht="22.5" customHeight="1">
      <c r="B28" s="38"/>
      <c r="C28" s="143" t="s">
        <v>55</v>
      </c>
      <c r="D28" s="143"/>
      <c r="E28" s="143"/>
      <c r="F28" s="143"/>
      <c r="G28" s="143"/>
      <c r="H28" s="10"/>
    </row>
    <row r="29" spans="1:57" ht="22.5" customHeight="1">
      <c r="A29" s="12" t="s">
        <v>7</v>
      </c>
      <c r="B29" s="38">
        <v>1</v>
      </c>
      <c r="C29" s="50" t="str">
        <f>C23</f>
        <v>Canterbury</v>
      </c>
      <c r="D29" s="60"/>
      <c r="E29" s="51" t="s">
        <v>2</v>
      </c>
      <c r="F29" s="55">
        <v>6</v>
      </c>
      <c r="G29" s="50" t="str">
        <f>G24</f>
        <v>Counties 35</v>
      </c>
      <c r="H29" s="60"/>
      <c r="I29" s="51">
        <v>1</v>
      </c>
      <c r="J29" s="57">
        <v>9.4</v>
      </c>
    </row>
    <row r="30" spans="1:57" ht="22.5" customHeight="1">
      <c r="A30" s="14"/>
      <c r="B30" s="38">
        <v>2</v>
      </c>
      <c r="C30" s="50" t="str">
        <f>G23</f>
        <v>North Harbour</v>
      </c>
      <c r="D30" s="60"/>
      <c r="E30" s="51" t="s">
        <v>2</v>
      </c>
      <c r="F30" s="55">
        <v>7</v>
      </c>
      <c r="G30" s="50" t="str">
        <f>G25</f>
        <v>Bay of Plenty</v>
      </c>
      <c r="H30" s="60"/>
      <c r="I30" s="51">
        <v>2</v>
      </c>
      <c r="J30" s="57">
        <v>9.4</v>
      </c>
    </row>
    <row r="31" spans="1:57" ht="22.5" customHeight="1">
      <c r="A31" s="14"/>
      <c r="B31" s="38">
        <v>3</v>
      </c>
      <c r="C31" s="50" t="str">
        <f>C24</f>
        <v>Otago</v>
      </c>
      <c r="D31" s="60"/>
      <c r="E31" s="51" t="s">
        <v>2</v>
      </c>
      <c r="F31" s="55">
        <v>8</v>
      </c>
      <c r="G31" s="50" t="str">
        <f>G26</f>
        <v>Waikato</v>
      </c>
      <c r="H31" s="60"/>
      <c r="I31" s="51">
        <v>3</v>
      </c>
      <c r="J31" s="57">
        <v>9.4</v>
      </c>
    </row>
    <row r="32" spans="1:57" ht="22.5" customHeight="1">
      <c r="A32" s="14"/>
      <c r="B32" s="38">
        <v>4</v>
      </c>
      <c r="C32" s="50" t="str">
        <f>C25</f>
        <v>Counties Manukau</v>
      </c>
      <c r="D32" s="60"/>
      <c r="E32" s="51" t="s">
        <v>2</v>
      </c>
      <c r="F32" s="55">
        <v>5</v>
      </c>
      <c r="G32" s="50" t="str">
        <f>C26</f>
        <v>North Harbour 35</v>
      </c>
      <c r="H32" s="60"/>
      <c r="I32" s="51">
        <v>4</v>
      </c>
      <c r="J32" s="57">
        <v>9.4</v>
      </c>
    </row>
    <row r="33" spans="1:10" ht="22.5" customHeight="1">
      <c r="A33" s="14"/>
      <c r="B33" s="38"/>
      <c r="C33" s="50"/>
      <c r="D33" s="61"/>
      <c r="E33" s="51"/>
      <c r="F33" s="55"/>
      <c r="G33" s="50"/>
      <c r="H33" s="61"/>
      <c r="I33" s="51"/>
      <c r="J33" s="57"/>
    </row>
    <row r="34" spans="1:10" ht="22.5" customHeight="1">
      <c r="B34" s="38"/>
      <c r="C34" s="143"/>
      <c r="D34" s="143"/>
      <c r="E34" s="143"/>
      <c r="F34" s="143"/>
      <c r="G34" s="143"/>
      <c r="H34" s="10"/>
    </row>
    <row r="35" spans="1:10" ht="22.5" customHeight="1">
      <c r="A35" s="12" t="s">
        <v>8</v>
      </c>
      <c r="B35" s="38">
        <v>1</v>
      </c>
      <c r="C35" s="50" t="str">
        <f>C29</f>
        <v>Canterbury</v>
      </c>
      <c r="D35" s="60"/>
      <c r="E35" s="51" t="s">
        <v>2</v>
      </c>
      <c r="F35" s="55">
        <v>7</v>
      </c>
      <c r="G35" s="50" t="str">
        <f>G30</f>
        <v>Bay of Plenty</v>
      </c>
      <c r="H35" s="60"/>
      <c r="I35" s="51">
        <v>5</v>
      </c>
      <c r="J35" s="57">
        <v>12.2</v>
      </c>
    </row>
    <row r="36" spans="1:10" ht="22.5" customHeight="1">
      <c r="A36" s="14"/>
      <c r="B36" s="38">
        <v>6</v>
      </c>
      <c r="C36" s="50" t="str">
        <f>G29</f>
        <v>Counties 35</v>
      </c>
      <c r="D36" s="60"/>
      <c r="E36" s="51" t="s">
        <v>2</v>
      </c>
      <c r="F36" s="55">
        <v>8</v>
      </c>
      <c r="G36" s="50" t="str">
        <f>G31</f>
        <v>Waikato</v>
      </c>
      <c r="H36" s="60"/>
      <c r="I36" s="51">
        <v>6</v>
      </c>
      <c r="J36" s="57">
        <v>12.2</v>
      </c>
    </row>
    <row r="37" spans="1:10" ht="22.5" customHeight="1">
      <c r="A37" s="14"/>
      <c r="B37" s="38">
        <v>2</v>
      </c>
      <c r="C37" s="50" t="str">
        <f>C30</f>
        <v>North Harbour</v>
      </c>
      <c r="D37" s="60"/>
      <c r="E37" s="51" t="s">
        <v>2</v>
      </c>
      <c r="F37" s="55">
        <v>5</v>
      </c>
      <c r="G37" s="50" t="str">
        <f>G32</f>
        <v>North Harbour 35</v>
      </c>
      <c r="H37" s="60"/>
      <c r="I37" s="51">
        <v>7</v>
      </c>
      <c r="J37" s="57">
        <v>12.2</v>
      </c>
    </row>
    <row r="38" spans="1:10" ht="22.5" customHeight="1">
      <c r="A38" s="14"/>
      <c r="B38" s="38">
        <v>3</v>
      </c>
      <c r="C38" s="50" t="str">
        <f>C31</f>
        <v>Otago</v>
      </c>
      <c r="D38" s="60"/>
      <c r="E38" s="51" t="s">
        <v>2</v>
      </c>
      <c r="F38" s="55">
        <v>4</v>
      </c>
      <c r="G38" s="50" t="str">
        <f>C32</f>
        <v>Counties Manukau</v>
      </c>
      <c r="H38" s="60"/>
      <c r="I38" s="51">
        <v>8</v>
      </c>
      <c r="J38" s="57">
        <v>12.2</v>
      </c>
    </row>
    <row r="39" spans="1:10" ht="22.5" customHeight="1">
      <c r="A39" s="14"/>
      <c r="B39" s="38"/>
      <c r="C39" s="50"/>
      <c r="D39" s="61"/>
      <c r="E39" s="51"/>
      <c r="F39" s="55"/>
      <c r="G39" s="50"/>
      <c r="H39" s="61"/>
      <c r="I39" s="51"/>
      <c r="J39" s="57"/>
    </row>
    <row r="40" spans="1:10" ht="22.5" customHeight="1">
      <c r="B40" s="38"/>
      <c r="C40" s="143"/>
      <c r="D40" s="143"/>
      <c r="E40" s="143"/>
      <c r="F40" s="143"/>
      <c r="G40" s="143"/>
      <c r="H40" s="10"/>
    </row>
    <row r="41" spans="1:10" ht="22.5" customHeight="1">
      <c r="A41" s="18" t="s">
        <v>9</v>
      </c>
      <c r="B41" s="38">
        <v>1</v>
      </c>
      <c r="C41" s="50" t="str">
        <f>C35</f>
        <v>Canterbury</v>
      </c>
      <c r="D41" s="60"/>
      <c r="E41" s="54" t="s">
        <v>2</v>
      </c>
      <c r="F41" s="55">
        <v>8</v>
      </c>
      <c r="G41" s="50" t="str">
        <f>G36</f>
        <v>Waikato</v>
      </c>
      <c r="H41" s="60"/>
      <c r="I41" s="51">
        <v>9</v>
      </c>
      <c r="J41" s="57">
        <v>3.4</v>
      </c>
    </row>
    <row r="42" spans="1:10" ht="22.5" customHeight="1">
      <c r="A42" s="14"/>
      <c r="B42" s="38">
        <v>7</v>
      </c>
      <c r="C42" s="50" t="str">
        <f>G35</f>
        <v>Bay of Plenty</v>
      </c>
      <c r="D42" s="60"/>
      <c r="E42" s="54" t="s">
        <v>2</v>
      </c>
      <c r="F42" s="55">
        <v>5</v>
      </c>
      <c r="G42" s="50" t="str">
        <f>G37</f>
        <v>North Harbour 35</v>
      </c>
      <c r="H42" s="60"/>
      <c r="I42" s="51">
        <v>10</v>
      </c>
      <c r="J42" s="57">
        <v>3.4</v>
      </c>
    </row>
    <row r="43" spans="1:10" ht="22.5" customHeight="1">
      <c r="A43" s="14"/>
      <c r="B43" s="38">
        <v>6</v>
      </c>
      <c r="C43" s="50" t="str">
        <f>C36</f>
        <v>Counties 35</v>
      </c>
      <c r="D43" s="60"/>
      <c r="E43" s="54" t="s">
        <v>2</v>
      </c>
      <c r="F43" s="55">
        <v>4</v>
      </c>
      <c r="G43" s="50" t="str">
        <f>G38</f>
        <v>Counties Manukau</v>
      </c>
      <c r="H43" s="60"/>
      <c r="I43" s="51">
        <v>11</v>
      </c>
      <c r="J43" s="57">
        <v>3.4</v>
      </c>
    </row>
    <row r="44" spans="1:10" ht="22.5" customHeight="1">
      <c r="A44" s="14"/>
      <c r="B44" s="38">
        <v>2</v>
      </c>
      <c r="C44" s="50" t="str">
        <f>C37</f>
        <v>North Harbour</v>
      </c>
      <c r="D44" s="60"/>
      <c r="E44" s="54" t="s">
        <v>2</v>
      </c>
      <c r="F44" s="55">
        <v>3</v>
      </c>
      <c r="G44" s="50" t="str">
        <f>C38</f>
        <v>Otago</v>
      </c>
      <c r="H44" s="60"/>
      <c r="I44" s="51">
        <v>12</v>
      </c>
      <c r="J44" s="57">
        <v>3.4</v>
      </c>
    </row>
  </sheetData>
  <mergeCells count="284">
    <mergeCell ref="AP26:AP27"/>
    <mergeCell ref="AQ26:AQ27"/>
    <mergeCell ref="AR26:AR27"/>
    <mergeCell ref="AS26:AS27"/>
    <mergeCell ref="AG26:AH26"/>
    <mergeCell ref="AI26:AI27"/>
    <mergeCell ref="AJ26:AJ27"/>
    <mergeCell ref="AK26:AK27"/>
    <mergeCell ref="AL26:AL27"/>
    <mergeCell ref="AM26:AM27"/>
    <mergeCell ref="Q24:R24"/>
    <mergeCell ref="S24:T24"/>
    <mergeCell ref="U24:V24"/>
    <mergeCell ref="C28:G28"/>
    <mergeCell ref="C34:G34"/>
    <mergeCell ref="C40:G40"/>
    <mergeCell ref="AN26:AN27"/>
    <mergeCell ref="AO26:AO27"/>
    <mergeCell ref="U26:V26"/>
    <mergeCell ref="W26:X26"/>
    <mergeCell ref="Y26:Z26"/>
    <mergeCell ref="AA26:AB26"/>
    <mergeCell ref="AC26:AD26"/>
    <mergeCell ref="AE26:AF26"/>
    <mergeCell ref="AO24:AO25"/>
    <mergeCell ref="AP24:AP25"/>
    <mergeCell ref="AQ24:AQ25"/>
    <mergeCell ref="AR24:AR25"/>
    <mergeCell ref="AS24:AS25"/>
    <mergeCell ref="L26:L27"/>
    <mergeCell ref="M26:N26"/>
    <mergeCell ref="O26:P26"/>
    <mergeCell ref="Q26:R26"/>
    <mergeCell ref="S26:T26"/>
    <mergeCell ref="AI24:AI25"/>
    <mergeCell ref="AJ24:AJ25"/>
    <mergeCell ref="AK24:AK25"/>
    <mergeCell ref="AL24:AL25"/>
    <mergeCell ref="AM24:AM25"/>
    <mergeCell ref="AN24:AN25"/>
    <mergeCell ref="W24:X24"/>
    <mergeCell ref="Y24:Z24"/>
    <mergeCell ref="AA24:AB24"/>
    <mergeCell ref="AC24:AD24"/>
    <mergeCell ref="AE24:AF24"/>
    <mergeCell ref="AG24:AH24"/>
    <mergeCell ref="L24:L25"/>
    <mergeCell ref="M24:N24"/>
    <mergeCell ref="O24:P24"/>
    <mergeCell ref="U22:V22"/>
    <mergeCell ref="W22:X22"/>
    <mergeCell ref="Y22:Z22"/>
    <mergeCell ref="AA22:AB22"/>
    <mergeCell ref="AC22:AD22"/>
    <mergeCell ref="AE22:AF22"/>
    <mergeCell ref="AN22:AN23"/>
    <mergeCell ref="AO22:AO23"/>
    <mergeCell ref="AP22:AP23"/>
    <mergeCell ref="AJ20:AJ21"/>
    <mergeCell ref="AK20:AK21"/>
    <mergeCell ref="AL20:AL21"/>
    <mergeCell ref="AM20:AM21"/>
    <mergeCell ref="AS22:AS23"/>
    <mergeCell ref="AG22:AH22"/>
    <mergeCell ref="AI22:AI23"/>
    <mergeCell ref="AJ22:AJ23"/>
    <mergeCell ref="AK22:AK23"/>
    <mergeCell ref="AL22:AL23"/>
    <mergeCell ref="AM22:AM23"/>
    <mergeCell ref="AQ22:AQ23"/>
    <mergeCell ref="AR22:AR23"/>
    <mergeCell ref="C22:G22"/>
    <mergeCell ref="L22:L23"/>
    <mergeCell ref="M22:N22"/>
    <mergeCell ref="O22:P22"/>
    <mergeCell ref="Q22:R22"/>
    <mergeCell ref="S22:T22"/>
    <mergeCell ref="AS18:AS19"/>
    <mergeCell ref="L20:L21"/>
    <mergeCell ref="M20:N20"/>
    <mergeCell ref="O20:P20"/>
    <mergeCell ref="Q20:R20"/>
    <mergeCell ref="S20:T20"/>
    <mergeCell ref="AI18:AI19"/>
    <mergeCell ref="AJ18:AJ19"/>
    <mergeCell ref="AK18:AK19"/>
    <mergeCell ref="AL18:AL19"/>
    <mergeCell ref="AM18:AM19"/>
    <mergeCell ref="AN18:AN19"/>
    <mergeCell ref="W18:X18"/>
    <mergeCell ref="Y18:Z18"/>
    <mergeCell ref="AA18:AB18"/>
    <mergeCell ref="AC18:AD18"/>
    <mergeCell ref="AE18:AF18"/>
    <mergeCell ref="AG18:AH18"/>
    <mergeCell ref="AO18:AO19"/>
    <mergeCell ref="AP18:AP19"/>
    <mergeCell ref="AQ18:AQ19"/>
    <mergeCell ref="AR18:AR19"/>
    <mergeCell ref="L18:L19"/>
    <mergeCell ref="M18:N18"/>
    <mergeCell ref="AQ20:AQ21"/>
    <mergeCell ref="AR20:AR21"/>
    <mergeCell ref="AS20:AS21"/>
    <mergeCell ref="AG20:AH20"/>
    <mergeCell ref="O18:P18"/>
    <mergeCell ref="Q18:R18"/>
    <mergeCell ref="S18:T18"/>
    <mergeCell ref="U18:V18"/>
    <mergeCell ref="AN20:AN21"/>
    <mergeCell ref="AO20:AO21"/>
    <mergeCell ref="AP20:AP21"/>
    <mergeCell ref="U20:V20"/>
    <mergeCell ref="W20:X20"/>
    <mergeCell ref="Y20:Z20"/>
    <mergeCell ref="AA20:AB20"/>
    <mergeCell ref="AC20:AD20"/>
    <mergeCell ref="AE20:AF20"/>
    <mergeCell ref="AI20:AI21"/>
    <mergeCell ref="U16:V16"/>
    <mergeCell ref="W16:X16"/>
    <mergeCell ref="Y16:Z16"/>
    <mergeCell ref="AA16:AB16"/>
    <mergeCell ref="AC16:AD16"/>
    <mergeCell ref="AE16:AF16"/>
    <mergeCell ref="AN16:AN17"/>
    <mergeCell ref="AO16:AO17"/>
    <mergeCell ref="AP16:AP17"/>
    <mergeCell ref="AJ14:AJ15"/>
    <mergeCell ref="AK14:AK15"/>
    <mergeCell ref="AL14:AL15"/>
    <mergeCell ref="AM14:AM15"/>
    <mergeCell ref="AS16:AS17"/>
    <mergeCell ref="AG16:AH16"/>
    <mergeCell ref="AI16:AI17"/>
    <mergeCell ref="AJ16:AJ17"/>
    <mergeCell ref="AK16:AK17"/>
    <mergeCell ref="AL16:AL17"/>
    <mergeCell ref="AM16:AM17"/>
    <mergeCell ref="AQ16:AQ17"/>
    <mergeCell ref="AR16:AR17"/>
    <mergeCell ref="C16:G16"/>
    <mergeCell ref="L16:L17"/>
    <mergeCell ref="M16:N16"/>
    <mergeCell ref="O16:P16"/>
    <mergeCell ref="Q16:R16"/>
    <mergeCell ref="S16:T16"/>
    <mergeCell ref="AS12:AS13"/>
    <mergeCell ref="L14:L15"/>
    <mergeCell ref="M14:N14"/>
    <mergeCell ref="O14:P14"/>
    <mergeCell ref="Q14:R14"/>
    <mergeCell ref="S14:T14"/>
    <mergeCell ref="AI12:AI13"/>
    <mergeCell ref="AJ12:AJ13"/>
    <mergeCell ref="AK12:AK13"/>
    <mergeCell ref="AL12:AL13"/>
    <mergeCell ref="AM12:AM13"/>
    <mergeCell ref="AN12:AN13"/>
    <mergeCell ref="W12:X12"/>
    <mergeCell ref="Y12:Z12"/>
    <mergeCell ref="AA12:AB12"/>
    <mergeCell ref="AC12:AD12"/>
    <mergeCell ref="AE12:AF12"/>
    <mergeCell ref="AG12:AH12"/>
    <mergeCell ref="AO12:AO13"/>
    <mergeCell ref="AP12:AP13"/>
    <mergeCell ref="AQ12:AQ13"/>
    <mergeCell ref="AR12:AR13"/>
    <mergeCell ref="L12:L13"/>
    <mergeCell ref="M12:N12"/>
    <mergeCell ref="AQ14:AQ15"/>
    <mergeCell ref="AR14:AR15"/>
    <mergeCell ref="AS14:AS15"/>
    <mergeCell ref="AG14:AH14"/>
    <mergeCell ref="O12:P12"/>
    <mergeCell ref="Q12:R12"/>
    <mergeCell ref="S12:T12"/>
    <mergeCell ref="U12:V12"/>
    <mergeCell ref="AN14:AN15"/>
    <mergeCell ref="AO14:AO15"/>
    <mergeCell ref="AP14:AP15"/>
    <mergeCell ref="U14:V14"/>
    <mergeCell ref="W14:X14"/>
    <mergeCell ref="Y14:Z14"/>
    <mergeCell ref="AA14:AB14"/>
    <mergeCell ref="AC14:AD14"/>
    <mergeCell ref="AE14:AF14"/>
    <mergeCell ref="AI14:AI15"/>
    <mergeCell ref="AS10:AS11"/>
    <mergeCell ref="AG10:AH10"/>
    <mergeCell ref="AI10:AI11"/>
    <mergeCell ref="AJ10:AJ11"/>
    <mergeCell ref="AK10:AK11"/>
    <mergeCell ref="AL10:AL11"/>
    <mergeCell ref="AM10:AM11"/>
    <mergeCell ref="U10:V10"/>
    <mergeCell ref="W10:X10"/>
    <mergeCell ref="Y10:Z10"/>
    <mergeCell ref="AA10:AB10"/>
    <mergeCell ref="AC10:AD10"/>
    <mergeCell ref="AE10:AF10"/>
    <mergeCell ref="AN10:AN11"/>
    <mergeCell ref="AO10:AO11"/>
    <mergeCell ref="AP10:AP11"/>
    <mergeCell ref="AQ10:AQ11"/>
    <mergeCell ref="AR10:AR11"/>
    <mergeCell ref="C10:G10"/>
    <mergeCell ref="L10:L11"/>
    <mergeCell ref="M10:N10"/>
    <mergeCell ref="O10:P10"/>
    <mergeCell ref="Q10:R10"/>
    <mergeCell ref="S10:T10"/>
    <mergeCell ref="AN8:AN9"/>
    <mergeCell ref="AO8:AO9"/>
    <mergeCell ref="AP8:AP9"/>
    <mergeCell ref="U8:V8"/>
    <mergeCell ref="W8:X8"/>
    <mergeCell ref="Y8:Z8"/>
    <mergeCell ref="AA8:AB8"/>
    <mergeCell ref="AC8:AD8"/>
    <mergeCell ref="AE8:AF8"/>
    <mergeCell ref="L8:L9"/>
    <mergeCell ref="M8:N8"/>
    <mergeCell ref="O8:P8"/>
    <mergeCell ref="Q8:R8"/>
    <mergeCell ref="S8:T8"/>
    <mergeCell ref="AQ8:AQ9"/>
    <mergeCell ref="AR8:AR9"/>
    <mergeCell ref="AS8:AS9"/>
    <mergeCell ref="AG8:AH8"/>
    <mergeCell ref="AI8:AI9"/>
    <mergeCell ref="AJ8:AJ9"/>
    <mergeCell ref="AK8:AK9"/>
    <mergeCell ref="AL8:AL9"/>
    <mergeCell ref="AM8:AM9"/>
    <mergeCell ref="L6:L7"/>
    <mergeCell ref="M6:N6"/>
    <mergeCell ref="O6:P6"/>
    <mergeCell ref="Q6:R6"/>
    <mergeCell ref="S6:T6"/>
    <mergeCell ref="U6:V6"/>
    <mergeCell ref="AO1:AO5"/>
    <mergeCell ref="AP1:AP5"/>
    <mergeCell ref="AQ1:AQ5"/>
    <mergeCell ref="AI6:AI7"/>
    <mergeCell ref="AJ6:AJ7"/>
    <mergeCell ref="AK6:AK7"/>
    <mergeCell ref="AL6:AL7"/>
    <mergeCell ref="W6:X6"/>
    <mergeCell ref="Y6:Z6"/>
    <mergeCell ref="AA6:AB6"/>
    <mergeCell ref="AC6:AD6"/>
    <mergeCell ref="AE6:AF6"/>
    <mergeCell ref="AG6:AH6"/>
    <mergeCell ref="AR1:AR5"/>
    <mergeCell ref="AS1:AS5"/>
    <mergeCell ref="AO6:AO7"/>
    <mergeCell ref="AP6:AP7"/>
    <mergeCell ref="AQ6:AQ7"/>
    <mergeCell ref="AR6:AR7"/>
    <mergeCell ref="AS6:AS7"/>
    <mergeCell ref="AM6:AM7"/>
    <mergeCell ref="AN6:AN7"/>
    <mergeCell ref="C4:G4"/>
    <mergeCell ref="AI1:AI5"/>
    <mergeCell ref="AJ1:AJ5"/>
    <mergeCell ref="AK1:AK5"/>
    <mergeCell ref="AL1:AL5"/>
    <mergeCell ref="AM1:AM5"/>
    <mergeCell ref="AN1:AN5"/>
    <mergeCell ref="W1:X5"/>
    <mergeCell ref="Y1:Z5"/>
    <mergeCell ref="AA1:AB5"/>
    <mergeCell ref="AC1:AD5"/>
    <mergeCell ref="AE1:AF5"/>
    <mergeCell ref="AG1:AH5"/>
    <mergeCell ref="A1:J1"/>
    <mergeCell ref="M1:N5"/>
    <mergeCell ref="O1:P5"/>
    <mergeCell ref="Q1:R5"/>
    <mergeCell ref="S1:T5"/>
    <mergeCell ref="U1:V5"/>
    <mergeCell ref="B2:G2"/>
  </mergeCells>
  <pageMargins left="1.06" right="0.2" top="0.4" bottom="0.81" header="0.15" footer="0.34"/>
  <pageSetup paperSize="9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4"/>
  <sheetViews>
    <sheetView topLeftCell="A30" zoomScale="75" workbookViewId="0">
      <selection activeCell="C50" sqref="C50"/>
    </sheetView>
  </sheetViews>
  <sheetFormatPr baseColWidth="10" defaultColWidth="8.83203125" defaultRowHeight="18" x14ac:dyDescent="0"/>
  <cols>
    <col min="1" max="1" width="13.83203125" customWidth="1"/>
    <col min="2" max="2" width="3.83203125" style="39" customWidth="1"/>
    <col min="3" max="3" width="24.1640625" style="35" customWidth="1"/>
    <col min="4" max="4" width="6.6640625" style="45" customWidth="1"/>
    <col min="5" max="5" width="4" customWidth="1"/>
    <col min="6" max="6" width="3.83203125" style="39" customWidth="1"/>
    <col min="7" max="7" width="24.1640625" style="35" customWidth="1"/>
    <col min="8" max="8" width="6.6640625" style="45" customWidth="1"/>
    <col min="9" max="9" width="9.1640625" style="94" customWidth="1"/>
    <col min="10" max="10" width="9.1640625" style="95" customWidth="1"/>
    <col min="12" max="12" width="23.83203125" customWidth="1"/>
    <col min="13" max="28" width="3.6640625" customWidth="1"/>
    <col min="29" max="34" width="3.6640625" hidden="1" customWidth="1"/>
    <col min="35" max="45" width="3.6640625" customWidth="1"/>
  </cols>
  <sheetData>
    <row r="1" spans="1:57" ht="30">
      <c r="A1" s="202" t="s">
        <v>59</v>
      </c>
      <c r="B1" s="202"/>
      <c r="C1" s="202"/>
      <c r="D1" s="202"/>
      <c r="E1" s="202"/>
      <c r="F1" s="202"/>
      <c r="G1" s="202"/>
      <c r="H1" s="202"/>
      <c r="I1" s="202"/>
      <c r="J1" s="202"/>
      <c r="L1" s="27"/>
      <c r="M1" s="170" t="str">
        <f>L6</f>
        <v>Auckland</v>
      </c>
      <c r="N1" s="171"/>
      <c r="O1" s="170" t="str">
        <f>L8</f>
        <v>Bay of Plenty</v>
      </c>
      <c r="P1" s="171"/>
      <c r="Q1" s="170" t="str">
        <f>L10</f>
        <v>Manawatu</v>
      </c>
      <c r="R1" s="171"/>
      <c r="S1" s="170" t="str">
        <f>L12</f>
        <v>Hawkes Bay</v>
      </c>
      <c r="T1" s="171"/>
      <c r="U1" s="170" t="str">
        <f>L14</f>
        <v>Bye</v>
      </c>
      <c r="V1" s="171"/>
      <c r="W1" s="170" t="str">
        <f>L16</f>
        <v>Southland</v>
      </c>
      <c r="X1" s="171"/>
      <c r="Y1" s="170" t="str">
        <f>L18</f>
        <v>Wellington</v>
      </c>
      <c r="Z1" s="171"/>
      <c r="AA1" s="170" t="str">
        <f>L20</f>
        <v>Otago</v>
      </c>
      <c r="AB1" s="171"/>
      <c r="AC1" s="196">
        <f>L22</f>
        <v>0</v>
      </c>
      <c r="AD1" s="197"/>
      <c r="AE1" s="196">
        <f>L24</f>
        <v>0</v>
      </c>
      <c r="AF1" s="197"/>
      <c r="AG1" s="196">
        <f>N24</f>
        <v>0</v>
      </c>
      <c r="AH1" s="197"/>
      <c r="AI1" s="185" t="s">
        <v>12</v>
      </c>
      <c r="AJ1" s="188" t="s">
        <v>13</v>
      </c>
      <c r="AK1" s="188" t="s">
        <v>14</v>
      </c>
      <c r="AL1" s="188" t="s">
        <v>15</v>
      </c>
      <c r="AM1" s="188" t="s">
        <v>16</v>
      </c>
      <c r="AN1" s="191" t="s">
        <v>17</v>
      </c>
      <c r="AO1" s="174" t="s">
        <v>18</v>
      </c>
      <c r="AP1" s="174" t="s">
        <v>19</v>
      </c>
      <c r="AQ1" s="174" t="s">
        <v>20</v>
      </c>
      <c r="AR1" s="191" t="s">
        <v>21</v>
      </c>
      <c r="AS1" s="177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4"/>
      <c r="B2" s="183" t="s">
        <v>41</v>
      </c>
      <c r="C2" s="183"/>
      <c r="D2" s="183"/>
      <c r="E2" s="183"/>
      <c r="F2" s="183"/>
      <c r="G2" s="184"/>
      <c r="H2" s="44"/>
      <c r="L2" s="28">
        <v>2014</v>
      </c>
      <c r="M2" s="172"/>
      <c r="N2" s="173"/>
      <c r="O2" s="172"/>
      <c r="P2" s="173"/>
      <c r="Q2" s="172"/>
      <c r="R2" s="173"/>
      <c r="S2" s="172"/>
      <c r="T2" s="173"/>
      <c r="U2" s="172"/>
      <c r="V2" s="173"/>
      <c r="W2" s="172"/>
      <c r="X2" s="173"/>
      <c r="Y2" s="172"/>
      <c r="Z2" s="173"/>
      <c r="AA2" s="172"/>
      <c r="AB2" s="173"/>
      <c r="AC2" s="198"/>
      <c r="AD2" s="199"/>
      <c r="AE2" s="198"/>
      <c r="AF2" s="199"/>
      <c r="AG2" s="198"/>
      <c r="AH2" s="199"/>
      <c r="AI2" s="186"/>
      <c r="AJ2" s="189"/>
      <c r="AK2" s="189"/>
      <c r="AL2" s="189"/>
      <c r="AM2" s="189"/>
      <c r="AN2" s="192"/>
      <c r="AO2" s="175"/>
      <c r="AP2" s="175"/>
      <c r="AQ2" s="175"/>
      <c r="AR2" s="192"/>
      <c r="AS2" s="178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5.5" customHeight="1">
      <c r="A3" s="14"/>
      <c r="B3" s="36"/>
      <c r="C3" s="125"/>
      <c r="D3" s="44"/>
      <c r="E3" s="125"/>
      <c r="F3" s="36"/>
      <c r="G3" s="125"/>
      <c r="H3" s="44"/>
      <c r="I3" s="126"/>
      <c r="J3" s="116"/>
      <c r="L3" s="47" t="s">
        <v>60</v>
      </c>
      <c r="M3" s="172"/>
      <c r="N3" s="173"/>
      <c r="O3" s="172"/>
      <c r="P3" s="173"/>
      <c r="Q3" s="172"/>
      <c r="R3" s="173"/>
      <c r="S3" s="172"/>
      <c r="T3" s="173"/>
      <c r="U3" s="172"/>
      <c r="V3" s="173"/>
      <c r="W3" s="172"/>
      <c r="X3" s="173"/>
      <c r="Y3" s="172"/>
      <c r="Z3" s="173"/>
      <c r="AA3" s="172"/>
      <c r="AB3" s="173"/>
      <c r="AC3" s="198"/>
      <c r="AD3" s="199"/>
      <c r="AE3" s="198"/>
      <c r="AF3" s="199"/>
      <c r="AG3" s="198"/>
      <c r="AH3" s="199"/>
      <c r="AI3" s="186"/>
      <c r="AJ3" s="189"/>
      <c r="AK3" s="189"/>
      <c r="AL3" s="189"/>
      <c r="AM3" s="189"/>
      <c r="AN3" s="192"/>
      <c r="AO3" s="175"/>
      <c r="AP3" s="175"/>
      <c r="AQ3" s="175"/>
      <c r="AR3" s="192"/>
      <c r="AS3" s="178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ht="22.5" customHeight="1">
      <c r="B4" s="37"/>
      <c r="C4" s="143" t="s">
        <v>54</v>
      </c>
      <c r="D4" s="143"/>
      <c r="E4" s="143"/>
      <c r="F4" s="143"/>
      <c r="G4" s="143"/>
      <c r="H4" s="46"/>
      <c r="I4" s="126" t="s">
        <v>0</v>
      </c>
      <c r="J4" s="116" t="s">
        <v>1</v>
      </c>
      <c r="L4" s="28" t="s">
        <v>41</v>
      </c>
      <c r="M4" s="172"/>
      <c r="N4" s="173"/>
      <c r="O4" s="172"/>
      <c r="P4" s="173"/>
      <c r="Q4" s="172"/>
      <c r="R4" s="173"/>
      <c r="S4" s="172"/>
      <c r="T4" s="173"/>
      <c r="U4" s="172"/>
      <c r="V4" s="173"/>
      <c r="W4" s="172"/>
      <c r="X4" s="173"/>
      <c r="Y4" s="172"/>
      <c r="Z4" s="173"/>
      <c r="AA4" s="172"/>
      <c r="AB4" s="173"/>
      <c r="AC4" s="198"/>
      <c r="AD4" s="199"/>
      <c r="AE4" s="198"/>
      <c r="AF4" s="199"/>
      <c r="AG4" s="198"/>
      <c r="AH4" s="199"/>
      <c r="AI4" s="186"/>
      <c r="AJ4" s="189"/>
      <c r="AK4" s="189"/>
      <c r="AL4" s="189"/>
      <c r="AM4" s="189"/>
      <c r="AN4" s="192"/>
      <c r="AO4" s="175"/>
      <c r="AP4" s="175"/>
      <c r="AQ4" s="175"/>
      <c r="AR4" s="192"/>
      <c r="AS4" s="178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2.5" customHeight="1">
      <c r="A5" s="11" t="s">
        <v>3</v>
      </c>
      <c r="B5" s="38">
        <v>1</v>
      </c>
      <c r="C5" s="50" t="s">
        <v>35</v>
      </c>
      <c r="D5" s="60"/>
      <c r="E5" s="51" t="s">
        <v>2</v>
      </c>
      <c r="F5" s="52">
        <v>5</v>
      </c>
      <c r="G5" s="50" t="s">
        <v>24</v>
      </c>
      <c r="H5" s="60"/>
      <c r="I5" s="51"/>
      <c r="J5" s="58"/>
      <c r="L5" s="29"/>
      <c r="M5" s="172"/>
      <c r="N5" s="173"/>
      <c r="O5" s="194"/>
      <c r="P5" s="195"/>
      <c r="Q5" s="194"/>
      <c r="R5" s="195"/>
      <c r="S5" s="194"/>
      <c r="T5" s="195"/>
      <c r="U5" s="194"/>
      <c r="V5" s="195"/>
      <c r="W5" s="194"/>
      <c r="X5" s="195"/>
      <c r="Y5" s="194"/>
      <c r="Z5" s="195"/>
      <c r="AA5" s="194"/>
      <c r="AB5" s="195"/>
      <c r="AC5" s="200"/>
      <c r="AD5" s="201"/>
      <c r="AE5" s="200"/>
      <c r="AF5" s="201"/>
      <c r="AG5" s="200"/>
      <c r="AH5" s="201"/>
      <c r="AI5" s="187"/>
      <c r="AJ5" s="190"/>
      <c r="AK5" s="190"/>
      <c r="AL5" s="190"/>
      <c r="AM5" s="190"/>
      <c r="AN5" s="193"/>
      <c r="AO5" s="176"/>
      <c r="AP5" s="176"/>
      <c r="AQ5" s="176"/>
      <c r="AR5" s="193"/>
      <c r="AS5" s="179"/>
      <c r="AU5" s="19" t="str">
        <f>L6</f>
        <v>Auckland</v>
      </c>
      <c r="AV5" s="19" t="str">
        <f>L8</f>
        <v>Bay of Plenty</v>
      </c>
      <c r="AW5" s="19" t="str">
        <f>L10</f>
        <v>Manawatu</v>
      </c>
      <c r="AX5" s="19" t="str">
        <f>L12</f>
        <v>Hawkes Bay</v>
      </c>
      <c r="AY5" s="19" t="str">
        <f>L14</f>
        <v>Bye</v>
      </c>
      <c r="AZ5" s="19" t="str">
        <f>L16</f>
        <v>Southland</v>
      </c>
      <c r="BA5" s="19" t="str">
        <f>L18</f>
        <v>Wellington</v>
      </c>
      <c r="BB5" s="19" t="str">
        <f>L20</f>
        <v>Otago</v>
      </c>
      <c r="BC5" s="19">
        <f>L22</f>
        <v>0</v>
      </c>
      <c r="BD5" s="19">
        <f>L24</f>
        <v>0</v>
      </c>
      <c r="BE5" s="19" t="s">
        <v>22</v>
      </c>
    </row>
    <row r="6" spans="1:57" ht="22.5" customHeight="1">
      <c r="A6" s="14"/>
      <c r="B6" s="38">
        <v>8</v>
      </c>
      <c r="C6" s="50" t="s">
        <v>32</v>
      </c>
      <c r="D6" s="60"/>
      <c r="E6" s="51" t="s">
        <v>2</v>
      </c>
      <c r="F6" s="52">
        <v>4</v>
      </c>
      <c r="G6" s="50" t="s">
        <v>28</v>
      </c>
      <c r="H6" s="60"/>
      <c r="I6" s="51">
        <v>10</v>
      </c>
      <c r="J6" s="58">
        <v>9.4</v>
      </c>
      <c r="L6" s="164" t="str">
        <f>C5</f>
        <v>Auckland</v>
      </c>
      <c r="M6" s="160" t="str">
        <f>IF(AND(M7="",N7=""),"",IF(M7=N7,2,IF(M7="F",0,IF(N7="F",3,IF(M7&gt;N7,3,IF(M7&lt;N7,1,""))))))</f>
        <v/>
      </c>
      <c r="N6" s="161"/>
      <c r="O6" s="154" t="str">
        <f>IF(AND(O7="",P7=""),"",IF(AND(O7=0,P7=0),"",IF(O7=P7,2,IF(O7="F",0,IF(P7="F",3,IF(O7&gt;P7,3,IF(O7&lt;P7,1,"")))))))</f>
        <v/>
      </c>
      <c r="P6" s="155"/>
      <c r="Q6" s="154" t="str">
        <f>IF(AND(Q7="",R7=""),"",IF(AND(Q7=0,R7=0),"",IF(Q7=R7,2,IF(Q7="F",0,IF(R7="F",3,IF(Q7&gt;R7,3,IF(Q7&lt;R7,1,"")))))))</f>
        <v/>
      </c>
      <c r="R6" s="155"/>
      <c r="S6" s="154" t="str">
        <f>IF(AND(S7="",T7=""),"",IF(AND(S7=0,T7=0),"",IF(S7=T7,2,IF(S7="F",0,IF(T7="F",3,IF(S7&gt;T7,3,IF(S7&lt;T7,1,"")))))))</f>
        <v/>
      </c>
      <c r="T6" s="155"/>
      <c r="U6" s="154" t="str">
        <f>IF(AND(U7="",V7=""),"",IF(AND(U7=0,V7=0),"",IF(U7=V7,2,IF(U7="F",0,IF(V7="F",3,IF(U7&gt;V7,3,IF(U7&lt;V7,1,"")))))))</f>
        <v/>
      </c>
      <c r="V6" s="155"/>
      <c r="W6" s="154" t="str">
        <f>IF(AND(W7="",X7=""),"",IF(AND(W7=0,X7=0),"",IF(W7=X7,2,IF(W7="F",0,IF(X7="F",3,IF(W7&gt;X7,3,IF(W7&lt;X7,1,"")))))))</f>
        <v/>
      </c>
      <c r="X6" s="155"/>
      <c r="Y6" s="154" t="str">
        <f>IF(AND(Y7="",Z7=""),"",IF(AND(Y7=0,Z7=0),"",IF(Y7=Z7,2,IF(Y7="F",0,IF(Z7="F",3,IF(Y7&gt;Z7,3,IF(Y7&lt;Z7,1,"")))))))</f>
        <v/>
      </c>
      <c r="Z6" s="155"/>
      <c r="AA6" s="154" t="str">
        <f>IF(AND(AA7="",AB7=""),"",IF(AND(AA7=0,AB7=0),"",IF(AA7=AB7,2,IF(AA7="F",0,IF(AB7="F",3,IF(AA7&gt;AB7,3,IF(AA7&lt;AB7,1,"")))))))</f>
        <v/>
      </c>
      <c r="AB6" s="155"/>
      <c r="AC6" s="154" t="str">
        <f>IF(AND(AC7="",AD7=""),"",IF(AND(AC7=0,AD7=0),"",IF(AC7=AD7,2,IF(AC7="F",0,IF(AD7="F",3,IF(AC7&gt;AD7,3,IF(AC7&lt;AD7,1,"")))))))</f>
        <v/>
      </c>
      <c r="AD6" s="155"/>
      <c r="AE6" s="154" t="str">
        <f>IF(AND(AE7="",AF7=""),"",IF(AND(AE7=0,AF7=0),"",IF(AE7=AF7,2,IF(AE7="F",0,IF(AF7="F",3,IF(AE7&gt;AF7,3,IF(AE7&lt;AF7,1,"")))))))</f>
        <v/>
      </c>
      <c r="AF6" s="155"/>
      <c r="AG6" s="154" t="str">
        <f>IF(AND(AG7="",AH7=""),"",IF(AND(AG7=0,AH7=0),"",IF(AG7=AH7,2,IF(AG7="F",0,IF(AH7="F",3,IF(AG7&gt;AH7,3,IF(AG7&lt;AH7,1,"")))))))</f>
        <v/>
      </c>
      <c r="AH6" s="155"/>
      <c r="AI6" s="157">
        <f>COUNTIF(M6:AF6,"&lt;4")</f>
        <v>0</v>
      </c>
      <c r="AJ6" s="151">
        <f>COUNTIF(M6:AG6,"3")</f>
        <v>0</v>
      </c>
      <c r="AK6" s="151">
        <f>COUNTIF(M6:AG6,"2")</f>
        <v>0</v>
      </c>
      <c r="AL6" s="151">
        <f>COUNTIF(M6:AG6,"1")</f>
        <v>0</v>
      </c>
      <c r="AM6" s="151">
        <f>COUNTIF(M6:AG6,"0")</f>
        <v>0</v>
      </c>
      <c r="AN6" s="166" t="str">
        <f>IF(OR(L6="",BE7=0),"",SUM(AG6,AE6,AC6,AA6,Y6,W6,U6,S6,Q6,O6,M6))</f>
        <v/>
      </c>
      <c r="AO6" s="144">
        <f>SUM(AG7,AE7,AC7,AA7,Y7,W7,U7,S7,Q7,O7,M7)</f>
        <v>0</v>
      </c>
      <c r="AP6" s="144">
        <f>SUM(AH7,AF7,AD7,AB7,Z7,X7,V7,T7,R7,P7,N7)</f>
        <v>0</v>
      </c>
      <c r="AQ6" s="144">
        <f>AO6-AP6</f>
        <v>0</v>
      </c>
      <c r="AR6" s="157" t="str">
        <f>IF(OR(L6="",BE7=0),"",1+COUNTIF(AU7:BD7,"Less"))</f>
        <v/>
      </c>
      <c r="AS6" s="146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2.5" customHeight="1">
      <c r="A7" s="12"/>
      <c r="B7" s="38">
        <v>7</v>
      </c>
      <c r="C7" s="50" t="s">
        <v>30</v>
      </c>
      <c r="D7" s="60"/>
      <c r="E7" s="51" t="s">
        <v>2</v>
      </c>
      <c r="F7" s="52">
        <v>3</v>
      </c>
      <c r="G7" s="50" t="s">
        <v>27</v>
      </c>
      <c r="H7" s="60"/>
      <c r="I7" s="51">
        <v>11</v>
      </c>
      <c r="J7" s="58">
        <v>9.4</v>
      </c>
      <c r="L7" s="164"/>
      <c r="M7" s="20"/>
      <c r="N7" s="21"/>
      <c r="O7" s="22">
        <f>IF(N9="","",N9)</f>
        <v>0</v>
      </c>
      <c r="P7" s="22">
        <f>IF(M9="","",M9)</f>
        <v>0</v>
      </c>
      <c r="Q7" s="22">
        <f>IF(N11="","",N11)</f>
        <v>0</v>
      </c>
      <c r="R7" s="22">
        <f>IF(M11="","",M11)</f>
        <v>0</v>
      </c>
      <c r="S7" s="22">
        <f>IF(N13="","",N13)</f>
        <v>0</v>
      </c>
      <c r="T7" s="22">
        <f>IF(M13="","",M13)</f>
        <v>0</v>
      </c>
      <c r="U7" s="22">
        <f>IF(N15="","",N15)</f>
        <v>0</v>
      </c>
      <c r="V7" s="22">
        <f>IF(M15="","",M15)</f>
        <v>0</v>
      </c>
      <c r="W7" s="22">
        <f>IF(N17="","",N17)</f>
        <v>0</v>
      </c>
      <c r="X7" s="22">
        <f>IF(M17="","",M17)</f>
        <v>0</v>
      </c>
      <c r="Y7" s="22">
        <f>IF(N19="","",N19)</f>
        <v>0</v>
      </c>
      <c r="Z7" s="22">
        <f>IF(M19="","",M19)</f>
        <v>0</v>
      </c>
      <c r="AA7" s="22">
        <f>IF(N21="","",N21)</f>
        <v>0</v>
      </c>
      <c r="AB7" s="22">
        <f>IF(M21="","",M21)</f>
        <v>0</v>
      </c>
      <c r="AC7" s="22" t="str">
        <f>IF(N23="","",N23)</f>
        <v/>
      </c>
      <c r="AD7" s="22" t="str">
        <f>IF(M23="","",M23)</f>
        <v/>
      </c>
      <c r="AE7" s="22" t="str">
        <f>IF(N25="","",N25)</f>
        <v/>
      </c>
      <c r="AF7" s="22" t="str">
        <f>IF(M25="","",M25)</f>
        <v/>
      </c>
      <c r="AG7" s="22" t="str">
        <f>IF(N27="","",N27)</f>
        <v/>
      </c>
      <c r="AH7" s="22" t="str">
        <f>IF(M27="","",M27)</f>
        <v/>
      </c>
      <c r="AI7" s="162"/>
      <c r="AJ7" s="153"/>
      <c r="AK7" s="153"/>
      <c r="AL7" s="153"/>
      <c r="AM7" s="153"/>
      <c r="AN7" s="167"/>
      <c r="AO7" s="168"/>
      <c r="AP7" s="168"/>
      <c r="AQ7" s="168"/>
      <c r="AR7" s="162"/>
      <c r="AS7" s="159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2.5" customHeight="1">
      <c r="A8" s="15"/>
      <c r="B8" s="38">
        <v>6</v>
      </c>
      <c r="C8" s="50" t="s">
        <v>34</v>
      </c>
      <c r="D8" s="60"/>
      <c r="E8" s="51" t="s">
        <v>2</v>
      </c>
      <c r="F8" s="52">
        <v>2</v>
      </c>
      <c r="G8" s="50" t="s">
        <v>29</v>
      </c>
      <c r="H8" s="60"/>
      <c r="I8" s="51">
        <v>12</v>
      </c>
      <c r="J8" s="58">
        <v>9.4</v>
      </c>
      <c r="L8" s="164" t="str">
        <f>G8</f>
        <v>Bay of Plenty</v>
      </c>
      <c r="M8" s="154" t="str">
        <f>IF(AND(M9="",N9=""),"",IF(AND(M9=0,N9=0),"",IF(M9=N9,2,IF(M9="F",0,IF(N9="F",3,IF(M9&gt;N9,3,IF(M9&lt;N9,1,"")))))))</f>
        <v/>
      </c>
      <c r="N8" s="155"/>
      <c r="O8" s="160"/>
      <c r="P8" s="161"/>
      <c r="Q8" s="154" t="str">
        <f>IF(AND(Q9="",R9=""),"",IF(AND(Q9=0,R9=0),"",IF(Q9=R9,2,IF(Q9="F",0,IF(R9="F",3,IF(Q9&gt;R9,3,IF(Q9&lt;R9,1,"")))))))</f>
        <v/>
      </c>
      <c r="R8" s="155"/>
      <c r="S8" s="154" t="str">
        <f>IF(AND(S9="",T9=""),"",IF(AND(S9=0,T9=0),"",IF(S9=T9,2,IF(S9="F",0,IF(T9="F",3,IF(S9&gt;T9,3,IF(S9&lt;T9,1,"")))))))</f>
        <v/>
      </c>
      <c r="T8" s="155"/>
      <c r="U8" s="154" t="str">
        <f>IF(AND(U9="",V9=""),"",IF(AND(U9=0,V9=0),"",IF(U9=V9,2,IF(U9="F",0,IF(V9="F",3,IF(U9&gt;V9,3,IF(U9&lt;V9,1,"")))))))</f>
        <v/>
      </c>
      <c r="V8" s="155"/>
      <c r="W8" s="154" t="str">
        <f>IF(AND(W9="",X9=""),"",IF(AND(W9=0,X9=0),"",IF(W9=X9,2,IF(W9="F",0,IF(X9="F",3,IF(W9&gt;X9,3,IF(W9&lt;X9,1,"")))))))</f>
        <v/>
      </c>
      <c r="X8" s="155"/>
      <c r="Y8" s="154" t="str">
        <f>IF(AND(Y9="",Z9=""),"",IF(AND(Y9=0,Z9=0),"",IF(Y9=Z9,2,IF(Y9="F",0,IF(Z9="F",3,IF(Y9&gt;Z9,3,IF(Y9&lt;Z9,1,"")))))))</f>
        <v/>
      </c>
      <c r="Z8" s="155"/>
      <c r="AA8" s="154" t="str">
        <f>IF(AND(AA9="",AB9=""),"",IF(AND(AA9=0,AB9=0),"",IF(AA9=AB9,2,IF(AA9="F",0,IF(AB9="F",3,IF(AA9&gt;AB9,3,IF(AA9&lt;AB9,1,"")))))))</f>
        <v/>
      </c>
      <c r="AB8" s="155"/>
      <c r="AC8" s="154" t="str">
        <f>IF(AND(AC9="",AD9=""),"",IF(AND(AC9=0,AD9=0),"",IF(AC9=AD9,2,IF(AC9="F",0,IF(AD9="F",3,IF(AC9&gt;AD9,3,IF(AC9&lt;AD9,1,"")))))))</f>
        <v/>
      </c>
      <c r="AD8" s="155"/>
      <c r="AE8" s="154" t="str">
        <f>IF(AND(AE9="",AF9=""),"",IF(AND(AE9=0,AF9=0),"",IF(AE9=AF9,2,IF(AE9="F",0,IF(AF9="F",3,IF(AE9&gt;AF9,3,IF(AE9&lt;AF9,1,"")))))))</f>
        <v/>
      </c>
      <c r="AF8" s="155"/>
      <c r="AG8" s="154" t="str">
        <f>IF(AND(AG9="",AH9=""),"",IF(AND(AG9=0,AH9=0),"",IF(AG9=AH9,2,IF(AG9="F",0,IF(AH9="F",3,IF(AG9&gt;AH9,3,IF(AG9&lt;AH9,1,"")))))))</f>
        <v/>
      </c>
      <c r="AH8" s="155"/>
      <c r="AI8" s="157">
        <f>COUNTIF(M8:AF8,"&lt;4")</f>
        <v>0</v>
      </c>
      <c r="AJ8" s="151">
        <f>COUNTIF(M8:AG8,"3")</f>
        <v>0</v>
      </c>
      <c r="AK8" s="151">
        <f>COUNTIF(M8:AG8,"2")</f>
        <v>0</v>
      </c>
      <c r="AL8" s="151">
        <f>COUNTIF(M8:AG8,"1")</f>
        <v>0</v>
      </c>
      <c r="AM8" s="151">
        <f>COUNTIF(M8:AG8,"0")</f>
        <v>0</v>
      </c>
      <c r="AN8" s="166" t="str">
        <f>IF(OR(L8="",BE9=0),"",SUM(AG8,AE8,AC8,AA8,Y8,W8,U8,S8,Q8,O8,M8))</f>
        <v/>
      </c>
      <c r="AO8" s="144">
        <f>SUM(AG9,AE9,AC9,AA9,Y9,W9,U9,S9,Q9,O9,M9)</f>
        <v>0</v>
      </c>
      <c r="AP8" s="144">
        <f>SUM(AH9,AF9,AD9,AB9,Z9,X9,V9,T9,R9,P9,N9)</f>
        <v>0</v>
      </c>
      <c r="AQ8" s="144">
        <f>AO8-AP8</f>
        <v>0</v>
      </c>
      <c r="AR8" s="157" t="str">
        <f>IF(OR(L8="",BE9=0),"",1+COUNTIF(AU9:BD9,"Less"))</f>
        <v/>
      </c>
      <c r="AS8" s="146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2.5" customHeight="1">
      <c r="A9" s="15"/>
      <c r="B9" s="38"/>
      <c r="C9" s="50"/>
      <c r="D9" s="77"/>
      <c r="E9" s="51"/>
      <c r="F9" s="52"/>
      <c r="G9" s="50"/>
      <c r="H9" s="61"/>
      <c r="I9" s="51"/>
      <c r="J9" s="58"/>
      <c r="L9" s="164"/>
      <c r="M9" s="23">
        <f>H23</f>
        <v>0</v>
      </c>
      <c r="N9" s="23">
        <f>D23</f>
        <v>0</v>
      </c>
      <c r="O9" s="20"/>
      <c r="P9" s="21"/>
      <c r="Q9" s="22">
        <f>IF(P11="","",P11)</f>
        <v>0</v>
      </c>
      <c r="R9" s="22">
        <f>IF(O11="","",O11)</f>
        <v>0</v>
      </c>
      <c r="S9" s="22">
        <f>IF(P13="","",P13)</f>
        <v>0</v>
      </c>
      <c r="T9" s="22">
        <f>IF(O13="","",O13)</f>
        <v>0</v>
      </c>
      <c r="U9" s="22">
        <f>IF(P15="","",P15)</f>
        <v>0</v>
      </c>
      <c r="V9" s="22">
        <f>IF(O15="","",O15)</f>
        <v>0</v>
      </c>
      <c r="W9" s="22">
        <f>IF(P17="","",P17)</f>
        <v>0</v>
      </c>
      <c r="X9" s="22">
        <f>IF(O17="","",O17)</f>
        <v>0</v>
      </c>
      <c r="Y9" s="22">
        <f>IF(P19="","",P19)</f>
        <v>0</v>
      </c>
      <c r="Z9" s="22">
        <f>IF(O19="","",O19)</f>
        <v>0</v>
      </c>
      <c r="AA9" s="22">
        <f>IF(P21="","",P21)</f>
        <v>0</v>
      </c>
      <c r="AB9" s="22">
        <f>IF(O21="","",O21)</f>
        <v>0</v>
      </c>
      <c r="AC9" s="22" t="str">
        <f>IF(P23="","",P23)</f>
        <v/>
      </c>
      <c r="AD9" s="22" t="str">
        <f>IF(O23="","",O23)</f>
        <v/>
      </c>
      <c r="AE9" s="22" t="str">
        <f>IF(P25="","",P25)</f>
        <v/>
      </c>
      <c r="AF9" s="22" t="str">
        <f>IF(O25="","",O25)</f>
        <v/>
      </c>
      <c r="AG9" s="22" t="str">
        <f>IF(P27="","",P27)</f>
        <v/>
      </c>
      <c r="AH9" s="22" t="str">
        <f>IF(O27="","",O27)</f>
        <v/>
      </c>
      <c r="AI9" s="162"/>
      <c r="AJ9" s="153"/>
      <c r="AK9" s="153"/>
      <c r="AL9" s="153"/>
      <c r="AM9" s="153"/>
      <c r="AN9" s="167"/>
      <c r="AO9" s="168"/>
      <c r="AP9" s="168"/>
      <c r="AQ9" s="168"/>
      <c r="AR9" s="162"/>
      <c r="AS9" s="159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22.5" customHeight="1">
      <c r="B10" s="38"/>
      <c r="C10" s="143"/>
      <c r="D10" s="143"/>
      <c r="E10" s="143"/>
      <c r="F10" s="143"/>
      <c r="G10" s="143"/>
      <c r="H10" s="9"/>
      <c r="L10" s="164" t="str">
        <f>G7</f>
        <v>Manawatu</v>
      </c>
      <c r="M10" s="154" t="str">
        <f>IF(AND(M11="",N11=""),"",IF(AND(M11=0,N11=0),"",IF(M11=N11,2,IF(M11="F",0,IF(N11="F",3,IF(M11&gt;N11,3,IF(M11&lt;N11,1,"")))))))</f>
        <v/>
      </c>
      <c r="N10" s="155"/>
      <c r="O10" s="154" t="str">
        <f>IF(AND(O11="",P11=""),"",IF(AND(O11=0,P11=0),"",IF(O11=P11,2,IF(O11="F",0,IF(P11="F",3,IF(O11&gt;P11,3,IF(O11&lt;P11,1,"")))))))</f>
        <v/>
      </c>
      <c r="P10" s="155"/>
      <c r="Q10" s="160" t="str">
        <f>IF(AND(Q11="",R11=""),"",IF(Q11=R11,2,IF(Q11="F",0,IF(R11="F",3,IF(Q11&gt;R11,3,IF(Q11&lt;R11,1,""))))))</f>
        <v/>
      </c>
      <c r="R10" s="161"/>
      <c r="S10" s="154" t="str">
        <f>IF(AND(S11="",T11=""),"",IF(AND(S11=0,T11=0),"",IF(S11=T11,2,IF(S11="F",0,IF(T11="F",3,IF(S11&gt;T11,3,IF(S11&lt;T11,1,"")))))))</f>
        <v/>
      </c>
      <c r="T10" s="155"/>
      <c r="U10" s="154" t="str">
        <f>IF(AND(U11="",V11=""),"",IF(AND(U11=0,V11=0),"",IF(U11=V11,2,IF(U11="F",0,IF(V11="F",3,IF(U11&gt;V11,3,IF(U11&lt;V11,1,"")))))))</f>
        <v/>
      </c>
      <c r="V10" s="155"/>
      <c r="W10" s="154" t="str">
        <f>IF(AND(W11="",X11=""),"",IF(AND(W11=0,X11=0),"",IF(W11=X11,2,IF(W11="F",0,IF(X11="F",3,IF(W11&gt;X11,3,IF(W11&lt;X11,1,"")))))))</f>
        <v/>
      </c>
      <c r="X10" s="155"/>
      <c r="Y10" s="154" t="str">
        <f>IF(AND(Y11="",Z11=""),"",IF(AND(Y11=0,Z11=0),"",IF(Y11=Z11,2,IF(Y11="F",0,IF(Z11="F",3,IF(Y11&gt;Z11,3,IF(Y11&lt;Z11,1,"")))))))</f>
        <v/>
      </c>
      <c r="Z10" s="155"/>
      <c r="AA10" s="154" t="str">
        <f>IF(AND(AA11="",AB11=""),"",IF(AND(AA11=0,AB11=0),"",IF(AA11=AB11,2,IF(AA11="F",0,IF(AB11="F",3,IF(AA11&gt;AB11,3,IF(AA11&lt;AB11,1,"")))))))</f>
        <v/>
      </c>
      <c r="AB10" s="155"/>
      <c r="AC10" s="154" t="str">
        <f>IF(AND(AC11="",AD11=""),"",IF(AND(AC11=0,AD11=0),"",IF(AC11=AD11,2,IF(AC11="F",0,IF(AD11="F",3,IF(AC11&gt;AD11,3,IF(AC11&lt;AD11,1,"")))))))</f>
        <v/>
      </c>
      <c r="AD10" s="155"/>
      <c r="AE10" s="154" t="str">
        <f>IF(AND(AE11="",AF11=""),"",IF(AND(AE11=0,AF11=0),"",IF(AE11=AF11,2,IF(AE11="F",0,IF(AF11="F",3,IF(AE11&gt;AF11,3,IF(AE11&lt;AF11,1,"")))))))</f>
        <v/>
      </c>
      <c r="AF10" s="155"/>
      <c r="AG10" s="154" t="str">
        <f>IF(AND(AG11="",AH11=""),"",IF(AND(AG11=0,AH11=0),"",IF(AG11=AH11,2,IF(AG11="F",0,IF(AH11="F",3,IF(AG11&gt;AH11,3,IF(AG11&lt;AH11,1,"")))))))</f>
        <v/>
      </c>
      <c r="AH10" s="155"/>
      <c r="AI10" s="157">
        <f>COUNTIF(M10:AF10,"&lt;4")</f>
        <v>0</v>
      </c>
      <c r="AJ10" s="151">
        <f>COUNTIF(M10:AG10,"3")</f>
        <v>0</v>
      </c>
      <c r="AK10" s="151">
        <f>COUNTIF(M10:AG10,"2")</f>
        <v>0</v>
      </c>
      <c r="AL10" s="151">
        <f>COUNTIF(M10:AG10,"1")</f>
        <v>0</v>
      </c>
      <c r="AM10" s="151">
        <f>COUNTIF(M10:AG10,"0")</f>
        <v>0</v>
      </c>
      <c r="AN10" s="166" t="str">
        <f>IF(OR(L10="",BE11=0),"",SUM(AG10,AE10,AC10,AA10,Y10,W10,U10,S10,Q10,O10,M10))</f>
        <v/>
      </c>
      <c r="AO10" s="144">
        <f>SUM(AG11,AE11,AC11,AA11,Y11,W11,U11,S11,Q11,O11,M11)</f>
        <v>0</v>
      </c>
      <c r="AP10" s="144">
        <f>SUM(AH11,AF11,AD11,AB11,Z11,X11,V11,T11,R11,P11,N11)</f>
        <v>0</v>
      </c>
      <c r="AQ10" s="144">
        <f>AO10-AP10</f>
        <v>0</v>
      </c>
      <c r="AR10" s="157" t="str">
        <f>IF(OR(L10="",BE11=0),"",1+COUNTIF(AU11:BD11,"Less"))</f>
        <v/>
      </c>
      <c r="AS10" s="146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2.5" customHeight="1">
      <c r="A11" s="12" t="s">
        <v>4</v>
      </c>
      <c r="B11" s="38">
        <v>1</v>
      </c>
      <c r="C11" s="50" t="str">
        <f>C5</f>
        <v>Auckland</v>
      </c>
      <c r="D11" s="60"/>
      <c r="E11" s="51" t="s">
        <v>2</v>
      </c>
      <c r="F11" s="52">
        <v>4</v>
      </c>
      <c r="G11" s="50" t="str">
        <f>G6</f>
        <v>Hawkes Bay</v>
      </c>
      <c r="H11" s="60"/>
      <c r="I11" s="51">
        <v>7</v>
      </c>
      <c r="J11" s="57">
        <v>11.4</v>
      </c>
      <c r="L11" s="164"/>
      <c r="M11" s="23">
        <f>H17</f>
        <v>0</v>
      </c>
      <c r="N11" s="23">
        <f>D17</f>
        <v>0</v>
      </c>
      <c r="O11" s="23">
        <f>H44</f>
        <v>0</v>
      </c>
      <c r="P11" s="23">
        <f>D44</f>
        <v>0</v>
      </c>
      <c r="Q11" s="20"/>
      <c r="R11" s="21"/>
      <c r="S11" s="22">
        <f>IF(R13="","",R13)</f>
        <v>0</v>
      </c>
      <c r="T11" s="22">
        <f>IF(Q13="","",Q13)</f>
        <v>0</v>
      </c>
      <c r="U11" s="22">
        <f>IF(R15="","",R15)</f>
        <v>0</v>
      </c>
      <c r="V11" s="22">
        <f>IF(Q15="","",Q15)</f>
        <v>0</v>
      </c>
      <c r="W11" s="22">
        <f>IF(R17="","",R17)</f>
        <v>0</v>
      </c>
      <c r="X11" s="22">
        <f>IF(Q17="","",Q17)</f>
        <v>0</v>
      </c>
      <c r="Y11" s="22">
        <f>IF(R19="","",R19)</f>
        <v>0</v>
      </c>
      <c r="Z11" s="22">
        <f>IF(Q19="","",Q19)</f>
        <v>0</v>
      </c>
      <c r="AA11" s="22">
        <f>IF(R21="","",R21)</f>
        <v>0</v>
      </c>
      <c r="AB11" s="22">
        <f>IF(Q21="","",Q21)</f>
        <v>0</v>
      </c>
      <c r="AC11" s="22" t="str">
        <f>IF(R23="","",R23)</f>
        <v/>
      </c>
      <c r="AD11" s="22" t="str">
        <f>IF(Q23="","",Q23)</f>
        <v/>
      </c>
      <c r="AE11" s="22" t="str">
        <f>IF(R25="","",R25)</f>
        <v/>
      </c>
      <c r="AF11" s="22" t="str">
        <f>IF(Q25="","",Q25)</f>
        <v/>
      </c>
      <c r="AG11" s="22" t="str">
        <f>IF(R27="","",R27)</f>
        <v/>
      </c>
      <c r="AH11" s="22" t="str">
        <f>IF(Q27="","",Q27)</f>
        <v/>
      </c>
      <c r="AI11" s="162"/>
      <c r="AJ11" s="153"/>
      <c r="AK11" s="153"/>
      <c r="AL11" s="153"/>
      <c r="AM11" s="153"/>
      <c r="AN11" s="167"/>
      <c r="AO11" s="168"/>
      <c r="AP11" s="168"/>
      <c r="AQ11" s="168"/>
      <c r="AR11" s="162"/>
      <c r="AS11" s="159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2.5" customHeight="1">
      <c r="A12" s="14"/>
      <c r="B12" s="38">
        <v>5</v>
      </c>
      <c r="C12" s="50" t="str">
        <f>G5</f>
        <v>Bye</v>
      </c>
      <c r="D12" s="60"/>
      <c r="E12" s="51" t="s">
        <v>2</v>
      </c>
      <c r="F12" s="55">
        <v>3</v>
      </c>
      <c r="G12" s="50" t="str">
        <f>G7</f>
        <v>Manawatu</v>
      </c>
      <c r="H12" s="60"/>
      <c r="I12" s="51"/>
      <c r="J12" s="57"/>
      <c r="L12" s="164" t="str">
        <f>G6</f>
        <v>Hawkes Bay</v>
      </c>
      <c r="M12" s="154" t="str">
        <f>IF(AND(M13="",N13=""),"",IF(AND(M13=0,N13=0),"",IF(M13=N13,2,IF(M13="F",0,IF(N13="F",3,IF(M13&gt;N13,3,IF(M13&lt;N13,1,"")))))))</f>
        <v/>
      </c>
      <c r="N12" s="155"/>
      <c r="O12" s="154" t="str">
        <f>IF(AND(O13="",P13=""),"",IF(AND(O13=0,P13=0),"",IF(O13=P13,2,IF(O13="F",0,IF(P13="F",3,IF(O13&gt;P13,3,IF(O13&lt;P13,1,"")))))))</f>
        <v/>
      </c>
      <c r="P12" s="155"/>
      <c r="Q12" s="154" t="str">
        <f>IF(AND(Q13="",R13=""),"",IF(AND(Q13=0,R13=0),"",IF(Q13=R13,2,IF(Q13="F",0,IF(R13="F",3,IF(Q13&gt;R13,3,IF(Q13&lt;R13,1,"")))))))</f>
        <v/>
      </c>
      <c r="R12" s="155"/>
      <c r="S12" s="160"/>
      <c r="T12" s="161"/>
      <c r="U12" s="154" t="str">
        <f>IF(AND(U13="",V13=""),"",IF(AND(U13=0,V13=0),"",IF(U13=V13,2,IF(U13="F",0,IF(V13="F",3,IF(U13&gt;V13,3,IF(U13&lt;V13,1,"")))))))</f>
        <v/>
      </c>
      <c r="V12" s="155"/>
      <c r="W12" s="154" t="str">
        <f>IF(AND(W13="",X13=""),"",IF(AND(W13=0,X13=0),"",IF(W13=X13,2,IF(W13="F",0,IF(X13="F",3,IF(W13&gt;X13,3,IF(W13&lt;X13,1,"")))))))</f>
        <v/>
      </c>
      <c r="X12" s="155"/>
      <c r="Y12" s="154" t="str">
        <f>IF(AND(Y13="",Z13=""),"",IF(AND(Y13=0,Z13=0),"",IF(Y13=Z13,2,IF(Y13="F",0,IF(Z13="F",3,IF(Y13&gt;Z13,3,IF(Y13&lt;Z13,1,"")))))))</f>
        <v/>
      </c>
      <c r="Z12" s="155"/>
      <c r="AA12" s="154" t="str">
        <f>IF(AND(AA13="",AB13=""),"",IF(AND(AA13=0,AB13=0),"",IF(AA13=AB13,2,IF(AA13="F",0,IF(AB13="F",3,IF(AA13&gt;AB13,3,IF(AA13&lt;AB13,1,"")))))))</f>
        <v/>
      </c>
      <c r="AB12" s="155"/>
      <c r="AC12" s="154" t="str">
        <f>IF(AND(AC13="",AD13=""),"",IF(AND(AC13=0,AD13=0),"",IF(AC13=AD13,2,IF(AC13="F",0,IF(AD13="F",3,IF(AC13&gt;AD13,3,IF(AC13&lt;AD13,1,"")))))))</f>
        <v/>
      </c>
      <c r="AD12" s="155"/>
      <c r="AE12" s="154" t="str">
        <f>IF(AND(AE13="",AF13=""),"",IF(AND(AE13=0,AF13=0),"",IF(AE13=AF13,2,IF(AE13="F",0,IF(AF13="F",3,IF(AE13&gt;AF13,3,IF(AE13&lt;AF13,1,"")))))))</f>
        <v/>
      </c>
      <c r="AF12" s="155"/>
      <c r="AG12" s="154" t="str">
        <f>IF(AND(AG13="",AH13=""),"",IF(AND(AG13=0,AH13=0),"",IF(AG13=AH13,2,IF(AG13="F",0,IF(AH13="F",3,IF(AG13&gt;AH13,3,IF(AG13&lt;AH13,1,"")))))))</f>
        <v/>
      </c>
      <c r="AH12" s="155"/>
      <c r="AI12" s="157">
        <f>COUNTIF(M12:AF12,"&lt;4")</f>
        <v>0</v>
      </c>
      <c r="AJ12" s="151">
        <f>COUNTIF(M12:AG12,"3")</f>
        <v>0</v>
      </c>
      <c r="AK12" s="151">
        <f>COUNTIF(M12:AG12,"2")</f>
        <v>0</v>
      </c>
      <c r="AL12" s="151">
        <f>COUNTIF(M12:AG12,"1")</f>
        <v>0</v>
      </c>
      <c r="AM12" s="151">
        <f>COUNTIF(M12:AG12,"0")</f>
        <v>0</v>
      </c>
      <c r="AN12" s="166" t="str">
        <f>IF(OR(L12="",BE13=0),"",SUM(AG12,AE12,AC12,AA12,Y12,W12,U12,S12,Q12,O12,M12))</f>
        <v/>
      </c>
      <c r="AO12" s="144">
        <f>SUM(AG13,AE13,AC13,AA13,Y13,W13,U13,S13,Q13,O13,M13)</f>
        <v>0</v>
      </c>
      <c r="AP12" s="144">
        <f>SUM(AH13,AF13,AD13,AB13,Z13,X13,V13,T13,R13,P13,N13)</f>
        <v>0</v>
      </c>
      <c r="AQ12" s="144">
        <f>AO12-AP12</f>
        <v>0</v>
      </c>
      <c r="AR12" s="157" t="str">
        <f>IF(OR(L12="",BE13=0),"",1+COUNTIF(AU13:BD13,"Less"))</f>
        <v/>
      </c>
      <c r="AS12" s="146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2.5" customHeight="1">
      <c r="A13" s="14"/>
      <c r="B13" s="38">
        <v>8</v>
      </c>
      <c r="C13" s="50" t="str">
        <f>C6</f>
        <v>Otago</v>
      </c>
      <c r="D13" s="60"/>
      <c r="E13" s="51" t="s">
        <v>2</v>
      </c>
      <c r="F13" s="52">
        <v>2</v>
      </c>
      <c r="G13" s="50" t="str">
        <f>G8</f>
        <v>Bay of Plenty</v>
      </c>
      <c r="H13" s="60"/>
      <c r="I13" s="51">
        <v>8</v>
      </c>
      <c r="J13" s="58">
        <v>11.4</v>
      </c>
      <c r="L13" s="164"/>
      <c r="M13" s="23">
        <f>H11</f>
        <v>0</v>
      </c>
      <c r="N13" s="23">
        <f>D11</f>
        <v>0</v>
      </c>
      <c r="O13" s="23">
        <f>D18</f>
        <v>0</v>
      </c>
      <c r="P13" s="23">
        <f>H18</f>
        <v>0</v>
      </c>
      <c r="Q13" s="23">
        <f>H38</f>
        <v>0</v>
      </c>
      <c r="R13" s="23">
        <f>D38</f>
        <v>0</v>
      </c>
      <c r="S13" s="20"/>
      <c r="T13" s="21"/>
      <c r="U13" s="22">
        <f>IF(T15="","",T15)</f>
        <v>0</v>
      </c>
      <c r="V13" s="22">
        <f>IF(S15="","",S15)</f>
        <v>0</v>
      </c>
      <c r="W13" s="22">
        <f>IF(T17="","",T17)</f>
        <v>0</v>
      </c>
      <c r="X13" s="22">
        <f>IF(S17="","",S17)</f>
        <v>0</v>
      </c>
      <c r="Y13" s="22">
        <f>IF(T19="","",T19)</f>
        <v>0</v>
      </c>
      <c r="Z13" s="22">
        <f>IF(S19="","",S19)</f>
        <v>0</v>
      </c>
      <c r="AA13" s="22">
        <f>IF(T21="","",T21)</f>
        <v>0</v>
      </c>
      <c r="AB13" s="22">
        <f>IF(S21="","",S21)</f>
        <v>0</v>
      </c>
      <c r="AC13" s="22" t="str">
        <f>IF(T23="","",T23)</f>
        <v/>
      </c>
      <c r="AD13" s="22" t="str">
        <f>IF(S23="","",S23)</f>
        <v/>
      </c>
      <c r="AE13" s="22" t="str">
        <f>IF(T25="","",T25)</f>
        <v/>
      </c>
      <c r="AF13" s="22" t="str">
        <f>IF(S25="","",S25)</f>
        <v/>
      </c>
      <c r="AG13" s="22" t="str">
        <f>IF(T27="","",T27)</f>
        <v/>
      </c>
      <c r="AH13" s="22" t="str">
        <f>IF(S27="","",S27)</f>
        <v/>
      </c>
      <c r="AI13" s="162"/>
      <c r="AJ13" s="153"/>
      <c r="AK13" s="153"/>
      <c r="AL13" s="153"/>
      <c r="AM13" s="153"/>
      <c r="AN13" s="167"/>
      <c r="AO13" s="168"/>
      <c r="AP13" s="168"/>
      <c r="AQ13" s="168"/>
      <c r="AR13" s="162"/>
      <c r="AS13" s="159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2.5" customHeight="1">
      <c r="A14" s="14"/>
      <c r="B14" s="38">
        <v>7</v>
      </c>
      <c r="C14" s="50" t="str">
        <f>C7</f>
        <v>Wellington</v>
      </c>
      <c r="D14" s="60"/>
      <c r="E14" s="51" t="s">
        <v>2</v>
      </c>
      <c r="F14" s="52">
        <v>6</v>
      </c>
      <c r="G14" s="50" t="str">
        <f>C8</f>
        <v>Southland</v>
      </c>
      <c r="H14" s="60"/>
      <c r="I14" s="51">
        <v>9</v>
      </c>
      <c r="J14" s="58">
        <v>11.4</v>
      </c>
      <c r="L14" s="164" t="str">
        <f>G5</f>
        <v>Bye</v>
      </c>
      <c r="M14" s="154" t="str">
        <f>IF(AND(M15="",N15=""),"",IF(AND(M15=0,N15=0),"",IF(M15=N15,2,IF(M15="F",0,IF(N15="F",3,IF(M15&gt;N15,3,IF(M15&lt;N15,1,"")))))))</f>
        <v/>
      </c>
      <c r="N14" s="155"/>
      <c r="O14" s="154" t="str">
        <f>IF(AND(O15="",P15=""),"",IF(AND(O15=0,P15=0),"",IF(O15=P15,2,IF(O15="F",0,IF(P15="F",3,IF(O15&gt;P15,3,IF(O15&lt;P15,1,"")))))))</f>
        <v/>
      </c>
      <c r="P14" s="155"/>
      <c r="Q14" s="154" t="str">
        <f>IF(AND(Q15="",R15=""),"",IF(AND(Q15=0,R15=0),"",IF(Q15=R15,2,IF(Q15="F",0,IF(R15="F",3,IF(Q15&gt;R15,3,IF(Q15&lt;R15,1,"")))))))</f>
        <v/>
      </c>
      <c r="R14" s="155"/>
      <c r="S14" s="154" t="str">
        <f>IF(AND(S15="",T15=""),"",IF(AND(S15=0,T15=0),"",IF(S15=T15,2,IF(S15="F",0,IF(T15="F",3,IF(S15&gt;T15,3,IF(S15&lt;T15,1,"")))))))</f>
        <v/>
      </c>
      <c r="T14" s="155"/>
      <c r="U14" s="160"/>
      <c r="V14" s="161"/>
      <c r="W14" s="154" t="str">
        <f>IF(AND(W15="",X15=""),"",IF(AND(W15=0,X15=0),"",IF(W15=X15,2,IF(W15="F",0,IF(X15="F",3,IF(W15&gt;X15,3,IF(W15&lt;X15,1,"")))))))</f>
        <v/>
      </c>
      <c r="X14" s="155"/>
      <c r="Y14" s="154" t="str">
        <f>IF(AND(Y15="",Z15=""),"",IF(AND(Y15=0,Z15=0),"",IF(Y15=Z15,2,IF(Y15="F",0,IF(Z15="F",3,IF(Y15&gt;Z15,3,IF(Y15&lt;Z15,1,"")))))))</f>
        <v/>
      </c>
      <c r="Z14" s="155"/>
      <c r="AA14" s="154" t="str">
        <f>IF(AND(AA15="",AB15=""),"",IF(AND(AA15=0,AB15=0),"",IF(AA15=AB15,2,IF(AA15="F",0,IF(AB15="F",3,IF(AA15&gt;AB15,3,IF(AA15&lt;AB15,1,"")))))))</f>
        <v/>
      </c>
      <c r="AB14" s="155"/>
      <c r="AC14" s="154" t="str">
        <f>IF(AND(AC15="",AD15=""),"",IF(AND(AC15=0,AD15=0),"",IF(AC15=AD15,2,IF(AC15="F",0,IF(AD15="F",3,IF(AC15&gt;AD15,3,IF(AC15&lt;AD15,1,"")))))))</f>
        <v/>
      </c>
      <c r="AD14" s="155"/>
      <c r="AE14" s="154" t="str">
        <f>IF(AND(AE15="",AF15=""),"",IF(AND(AE15=0,AF15=0),"",IF(AE15=AF15,2,IF(AE15="F",0,IF(AF15="F",3,IF(AE15&gt;AF15,3,IF(AE15&lt;AF15,1,"")))))))</f>
        <v/>
      </c>
      <c r="AF14" s="155"/>
      <c r="AG14" s="154" t="str">
        <f>IF(AND(AG15="",AH15=""),"",IF(AND(AG15=0,AH15=0),"",IF(AG15=AH15,2,IF(AG15="F",0,IF(AH15="F",3,IF(AG15&gt;AH15,3,IF(AG15&lt;AH15,1,"")))))))</f>
        <v/>
      </c>
      <c r="AH14" s="155"/>
      <c r="AI14" s="157">
        <f>COUNTIF(M14:AF14,"&lt;4")</f>
        <v>0</v>
      </c>
      <c r="AJ14" s="151">
        <f>COUNTIF(M14:AG14,"3")</f>
        <v>0</v>
      </c>
      <c r="AK14" s="151">
        <f>COUNTIF(M14:AG14,"2")</f>
        <v>0</v>
      </c>
      <c r="AL14" s="151">
        <f>COUNTIF(M14:AG14,"1")</f>
        <v>0</v>
      </c>
      <c r="AM14" s="151">
        <f>COUNTIF(M14:AG14,"0")</f>
        <v>0</v>
      </c>
      <c r="AN14" s="166" t="str">
        <f>IF(OR(L14="",BE15=0),"",SUM(AG14,AE14,AC14,AA14,Y14,W14,U14,S14,Q14,O14,M14))</f>
        <v/>
      </c>
      <c r="AO14" s="144">
        <f>SUM(AG15,AE15,AC15,AA15,Y15,W15,U15,S15,Q15,O15,M15)</f>
        <v>0</v>
      </c>
      <c r="AP14" s="144">
        <f>SUM(AH15,AF15,AD15,AB15,Z15,X15,V15,T15,R15,P15,N15)</f>
        <v>0</v>
      </c>
      <c r="AQ14" s="144">
        <f>AO14-AP14</f>
        <v>0</v>
      </c>
      <c r="AR14" s="157" t="str">
        <f>IF(OR(L14="",BE15=0),"",1+COUNTIF(AU15:BD15,"Less"))</f>
        <v/>
      </c>
      <c r="AS14" s="146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22.5" customHeight="1">
      <c r="A15" s="130"/>
      <c r="B15" s="38"/>
      <c r="C15" s="50"/>
      <c r="D15" s="61"/>
      <c r="E15" s="51"/>
      <c r="F15" s="52"/>
      <c r="G15" s="50"/>
      <c r="H15" s="61"/>
      <c r="I15" s="51"/>
      <c r="J15" s="58"/>
      <c r="L15" s="164"/>
      <c r="M15" s="23">
        <f>H5</f>
        <v>0</v>
      </c>
      <c r="N15" s="23">
        <f>D5</f>
        <v>0</v>
      </c>
      <c r="O15" s="23">
        <f>H37</f>
        <v>0</v>
      </c>
      <c r="P15" s="23">
        <f>D37</f>
        <v>0</v>
      </c>
      <c r="Q15" s="23">
        <f>D12</f>
        <v>0</v>
      </c>
      <c r="R15" s="23">
        <f>H12</f>
        <v>0</v>
      </c>
      <c r="S15" s="23">
        <f>H32</f>
        <v>0</v>
      </c>
      <c r="T15" s="23">
        <f>D32</f>
        <v>0</v>
      </c>
      <c r="U15" s="20"/>
      <c r="V15" s="21"/>
      <c r="W15" s="22">
        <f>IF(V17="","",V17)</f>
        <v>0</v>
      </c>
      <c r="X15" s="22">
        <f>IF(U17="","",U17)</f>
        <v>0</v>
      </c>
      <c r="Y15" s="22">
        <f>IF(V19="","",V19)</f>
        <v>0</v>
      </c>
      <c r="Z15" s="22">
        <f>IF(U19="","",U19)</f>
        <v>0</v>
      </c>
      <c r="AA15" s="22">
        <f>IF(V21="","",V21)</f>
        <v>0</v>
      </c>
      <c r="AB15" s="22">
        <f>IF(U21="","",U21)</f>
        <v>0</v>
      </c>
      <c r="AC15" s="22" t="str">
        <f>IF(V23="","",V23)</f>
        <v/>
      </c>
      <c r="AD15" s="22" t="str">
        <f>IF(U23="","",U23)</f>
        <v/>
      </c>
      <c r="AE15" s="22" t="str">
        <f>IF(V25="","",V25)</f>
        <v/>
      </c>
      <c r="AF15" s="22" t="str">
        <f>IF(U25="","",U25)</f>
        <v/>
      </c>
      <c r="AG15" s="22" t="str">
        <f>IF(V27="","",V27)</f>
        <v/>
      </c>
      <c r="AH15" s="22" t="str">
        <f>IF(U27="","",U27)</f>
        <v/>
      </c>
      <c r="AI15" s="162"/>
      <c r="AJ15" s="153"/>
      <c r="AK15" s="153"/>
      <c r="AL15" s="153"/>
      <c r="AM15" s="153"/>
      <c r="AN15" s="167"/>
      <c r="AO15" s="168"/>
      <c r="AP15" s="168"/>
      <c r="AQ15" s="168"/>
      <c r="AR15" s="162"/>
      <c r="AS15" s="159"/>
      <c r="AU15" s="19" t="str">
        <f>IF(BE7=0,"",IF(AN14&lt;AN6,"Less","Greater"))</f>
        <v/>
      </c>
      <c r="AV15" s="19" t="str">
        <f>IF(BE9=0,"",IF(AN14&lt;AN8,"Less","Greater"))</f>
        <v/>
      </c>
      <c r="AW15" s="19" t="str">
        <f>IF(BE11=0,"",IF(AN14&lt;AN10,"Less","Greater"))</f>
        <v/>
      </c>
      <c r="AX15" s="19" t="str">
        <f>IF(BE13=0,"",IF(AN14&lt;AN12,"Less","Greater"))</f>
        <v/>
      </c>
      <c r="AY15" s="19" t="s">
        <v>23</v>
      </c>
      <c r="AZ15" s="19" t="str">
        <f>IF(BE17=0,"",IF(AN14&lt;AN16,"Less","Greater"))</f>
        <v/>
      </c>
      <c r="BA15" s="19" t="str">
        <f>IF(BE19=0,"",IF(AN14&lt;AN18,"Less","Greater"))</f>
        <v/>
      </c>
      <c r="BB15" s="19" t="str">
        <f>IF(BE21=0,"",IF(AN14&lt;AN20,"Less","Greater"))</f>
        <v/>
      </c>
      <c r="BC15" s="19" t="str">
        <f>IF(BE23=0,"",IF(AN14&lt;AN22,"Less","Greater"))</f>
        <v/>
      </c>
      <c r="BD15" s="19" t="str">
        <f>IF(BE25=0,"",IF(AN14&lt;AN24,"Less","Greater"))</f>
        <v/>
      </c>
      <c r="BE15" s="19">
        <f>COUNT(M14:AF14)</f>
        <v>0</v>
      </c>
    </row>
    <row r="16" spans="1:57" ht="22.5" customHeight="1">
      <c r="B16" s="38"/>
      <c r="C16" s="143"/>
      <c r="D16" s="143"/>
      <c r="E16" s="143"/>
      <c r="F16" s="143"/>
      <c r="G16" s="143"/>
      <c r="H16" s="76"/>
      <c r="I16" s="5"/>
      <c r="J16" s="79"/>
      <c r="L16" s="164" t="str">
        <f>C8</f>
        <v>Southland</v>
      </c>
      <c r="M16" s="154" t="str">
        <f>IF(AND(M17="",N17=""),"",IF(AND(M17=0,N17=0),"",IF(M17=N17,2,IF(M17="F",0,IF(N17="F",3,IF(M17&gt;N17,3,IF(M17&lt;N17,1,"")))))))</f>
        <v/>
      </c>
      <c r="N16" s="155"/>
      <c r="O16" s="154" t="str">
        <f>IF(AND(O17="",P17=""),"",IF(AND(O17=0,P17=0),"",IF(O17=P17,2,IF(O17="F",0,IF(P17="F",3,IF(O17&gt;P17,3,IF(O17&lt;P17,1,"")))))))</f>
        <v/>
      </c>
      <c r="P16" s="155"/>
      <c r="Q16" s="154" t="str">
        <f>IF(AND(Q17="",R17=""),"",IF(AND(Q17=0,R17=0),"",IF(Q17=R17,2,IF(Q17="F",0,IF(R17="F",3,IF(Q17&gt;R17,3,IF(Q17&lt;R17,1,"")))))))</f>
        <v/>
      </c>
      <c r="R16" s="155"/>
      <c r="S16" s="154" t="str">
        <f>IF(AND(S17="",T17=""),"",IF(AND(S17=0,T17=0),"",IF(S17=T17,2,IF(S17="F",0,IF(T17="F",3,IF(S17&gt;T17,3,IF(S17&lt;T17,1,"")))))))</f>
        <v/>
      </c>
      <c r="T16" s="155"/>
      <c r="U16" s="154" t="str">
        <f>IF(AND(U17="",V17=""),"",IF(AND(U17=0,V17=0),"",IF(U17=V17,2,IF(U17="F",0,IF(V17="F",3,IF(U17&gt;V17,3,IF(U17&lt;V17,1,"")))))))</f>
        <v/>
      </c>
      <c r="V16" s="155"/>
      <c r="W16" s="160"/>
      <c r="X16" s="161"/>
      <c r="Y16" s="154" t="str">
        <f>IF(AND(Y17="",Z17=""),"",IF(AND(Y17=0,Z17=0),"",IF(Y17=Z17,2,IF(Y17="F",0,IF(Z17="F",3,IF(Y17&gt;Z17,3,IF(Y17&lt;Z17,1,"")))))))</f>
        <v/>
      </c>
      <c r="Z16" s="155"/>
      <c r="AA16" s="154" t="str">
        <f>IF(AND(AA17="",AB17=""),"",IF(AND(AA17=0,AB17=0),"",IF(AA17=AB17,2,IF(AA17="F",0,IF(AB17="F",3,IF(AA17&gt;AB17,3,IF(AA17&lt;AB17,1,"")))))))</f>
        <v/>
      </c>
      <c r="AB16" s="155"/>
      <c r="AC16" s="154" t="str">
        <f>IF(AND(AC17="",AD17=""),"",IF(AND(AC17=0,AD17=0),"",IF(AC17=AD17,2,IF(AC17="F",0,IF(AD17="F",3,IF(AC17&gt;AD17,3,IF(AC17&lt;AD17,1,"")))))))</f>
        <v/>
      </c>
      <c r="AD16" s="155"/>
      <c r="AE16" s="154" t="str">
        <f>IF(AND(AE17="",AF17=""),"",IF(AND(AE17=0,AF17=0),"",IF(AE17=AF17,2,IF(AE17="F",0,IF(AF17="F",3,IF(AE17&gt;AF17,3,IF(AE17&lt;AF17,1,"")))))))</f>
        <v/>
      </c>
      <c r="AF16" s="155"/>
      <c r="AG16" s="154" t="str">
        <f>IF(AND(AG17="",AH17=""),"",IF(AND(AG17=0,AH17=0),"",IF(AG17=AH17,2,IF(AG17="F",0,IF(AH17="F",3,IF(AG17&gt;AH17,3,IF(AG17&lt;AH17,1,"")))))))</f>
        <v/>
      </c>
      <c r="AH16" s="155"/>
      <c r="AI16" s="157">
        <f>COUNTIF(M16:AF16,"&lt;4")</f>
        <v>0</v>
      </c>
      <c r="AJ16" s="151">
        <f>COUNTIF(M16:AG16,"3")</f>
        <v>0</v>
      </c>
      <c r="AK16" s="151">
        <f>COUNTIF(M16:AG16,"2")</f>
        <v>0</v>
      </c>
      <c r="AL16" s="151">
        <f>COUNTIF(M16:AG16,"1")</f>
        <v>0</v>
      </c>
      <c r="AM16" s="151">
        <f>COUNTIF(M16:AG16,"0")</f>
        <v>0</v>
      </c>
      <c r="AN16" s="166" t="str">
        <f>IF(OR(L16="",BE17=0),"",SUM(AG16,AE16,AC16,AA16,Y16,W16,U16,S16,Q16,O16,M16))</f>
        <v/>
      </c>
      <c r="AO16" s="144">
        <f>SUM(AG17,AE17,AC17,AA17,Y17,W17,U17,S17,Q17,O17,M17)</f>
        <v>0</v>
      </c>
      <c r="AP16" s="144">
        <f>SUM(AH17,AF17,AD17,AB17,Z17,X17,V17,T17,R17,P17,N17)</f>
        <v>0</v>
      </c>
      <c r="AQ16" s="144">
        <f>AO16-AP16</f>
        <v>0</v>
      </c>
      <c r="AR16" s="157" t="str">
        <f>IF(OR(L16="",BE17=0),"",1+COUNTIF(AU17:BD17,"Less"))</f>
        <v/>
      </c>
      <c r="AS16" s="146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22.5" customHeight="1">
      <c r="A17" s="14" t="s">
        <v>5</v>
      </c>
      <c r="B17" s="38">
        <v>1</v>
      </c>
      <c r="C17" s="50" t="str">
        <f>C11</f>
        <v>Auckland</v>
      </c>
      <c r="D17" s="60"/>
      <c r="E17" s="51" t="s">
        <v>2</v>
      </c>
      <c r="F17" s="52">
        <v>3</v>
      </c>
      <c r="G17" s="50" t="str">
        <f>G12</f>
        <v>Manawatu</v>
      </c>
      <c r="H17" s="60"/>
      <c r="I17" s="51">
        <v>4</v>
      </c>
      <c r="J17" s="58">
        <v>1.4</v>
      </c>
      <c r="L17" s="164"/>
      <c r="M17" s="23">
        <f>H29</f>
        <v>0</v>
      </c>
      <c r="N17" s="23">
        <f>D29</f>
        <v>0</v>
      </c>
      <c r="O17" s="23">
        <f>D8</f>
        <v>0</v>
      </c>
      <c r="P17" s="23">
        <f>H8</f>
        <v>0</v>
      </c>
      <c r="Q17" s="23">
        <f>H24</f>
        <v>0</v>
      </c>
      <c r="R17" s="23">
        <f>D24</f>
        <v>0</v>
      </c>
      <c r="S17" s="23">
        <f>D43</f>
        <v>0</v>
      </c>
      <c r="T17" s="23">
        <f>H43</f>
        <v>0</v>
      </c>
      <c r="U17" s="23">
        <f>H19</f>
        <v>0</v>
      </c>
      <c r="V17" s="23">
        <f>D19</f>
        <v>0</v>
      </c>
      <c r="W17" s="20"/>
      <c r="X17" s="21"/>
      <c r="Y17" s="22">
        <f>IF(X19="","",X19)</f>
        <v>0</v>
      </c>
      <c r="Z17" s="22">
        <f>IF(W19="","",W19)</f>
        <v>0</v>
      </c>
      <c r="AA17" s="22">
        <f>IF(X21="","",X21)</f>
        <v>0</v>
      </c>
      <c r="AB17" s="22">
        <f>IF(W21="","",W21)</f>
        <v>0</v>
      </c>
      <c r="AC17" s="22" t="str">
        <f>IF(X23="","",X23)</f>
        <v/>
      </c>
      <c r="AD17" s="22" t="str">
        <f>IF(W23="","",W23)</f>
        <v/>
      </c>
      <c r="AE17" s="22" t="str">
        <f>IF(X25="","",X25)</f>
        <v/>
      </c>
      <c r="AF17" s="22" t="str">
        <f>IF(W25="","",W25)</f>
        <v/>
      </c>
      <c r="AG17" s="22" t="str">
        <f>IF(X27="","",X27)</f>
        <v/>
      </c>
      <c r="AH17" s="22" t="str">
        <f>IF(W27="","",W27)</f>
        <v/>
      </c>
      <c r="AI17" s="162"/>
      <c r="AJ17" s="153"/>
      <c r="AK17" s="153"/>
      <c r="AL17" s="153"/>
      <c r="AM17" s="153"/>
      <c r="AN17" s="167"/>
      <c r="AO17" s="168"/>
      <c r="AP17" s="168"/>
      <c r="AQ17" s="168"/>
      <c r="AR17" s="162"/>
      <c r="AS17" s="159"/>
      <c r="AU17" s="19" t="str">
        <f>IF(BE7=0,"",IF(AN16&lt;AN6,"Less","Greater"))</f>
        <v/>
      </c>
      <c r="AV17" s="19" t="str">
        <f>IF(BE9=0,"",IF(AN16&lt;AN8,"Less","Greater"))</f>
        <v/>
      </c>
      <c r="AW17" s="19" t="str">
        <f>IF(BE11=0,"",IF(AN16&lt;AN10,"Less","Greater"))</f>
        <v/>
      </c>
      <c r="AX17" s="19" t="str">
        <f>IF(BE13=0,"",IF(AN16&lt;AN12,"Less","Greater"))</f>
        <v/>
      </c>
      <c r="AY17" s="19" t="str">
        <f>IF(BE15=0,"",IF(AN16&lt;AN14,"Less","Greater"))</f>
        <v/>
      </c>
      <c r="AZ17" s="19" t="s">
        <v>23</v>
      </c>
      <c r="BA17" s="19" t="str">
        <f>IF(BE19=0,"",IF(AN16&lt;AN18,"Less","Greater"))</f>
        <v/>
      </c>
      <c r="BB17" s="19" t="str">
        <f>IF(BE21=0,"",IF(AN16&lt;AN20,"Less","Greater"))</f>
        <v/>
      </c>
      <c r="BC17" s="19" t="str">
        <f>IF(BE23=0,"",IF(AN16&lt;AN22,"Less","Greater"))</f>
        <v/>
      </c>
      <c r="BD17" s="19" t="str">
        <f>IF(BE25=0,"",IF(AN16&lt;AN24,"Less","Greater"))</f>
        <v/>
      </c>
      <c r="BE17" s="19">
        <f>COUNT(M16:AF16)</f>
        <v>0</v>
      </c>
    </row>
    <row r="18" spans="1:57" ht="22.5" customHeight="1">
      <c r="A18" s="123" t="s">
        <v>62</v>
      </c>
      <c r="B18" s="38">
        <v>4</v>
      </c>
      <c r="C18" s="132" t="str">
        <f>G11</f>
        <v>Hawkes Bay</v>
      </c>
      <c r="D18" s="133"/>
      <c r="E18" s="134" t="s">
        <v>2</v>
      </c>
      <c r="F18" s="139">
        <v>2</v>
      </c>
      <c r="G18" s="132" t="str">
        <f>G13</f>
        <v>Bay of Plenty</v>
      </c>
      <c r="H18" s="133"/>
      <c r="I18" s="134">
        <v>5</v>
      </c>
      <c r="J18" s="140">
        <v>9.4</v>
      </c>
      <c r="L18" s="164" t="str">
        <f>C7</f>
        <v>Wellington</v>
      </c>
      <c r="M18" s="154" t="str">
        <f>IF(AND(M19="",N19=""),"",IF(AND(M19=0,N19=0),"",IF(M19=N19,2,IF(M19="F",0,IF(N19="F",3,IF(M19&gt;N19,3,IF(M19&lt;N19,1,"")))))))</f>
        <v/>
      </c>
      <c r="N18" s="155"/>
      <c r="O18" s="154" t="str">
        <f>IF(AND(O19="",P19=""),"",IF(AND(O19=0,P19=0),"",IF(O19=P19,2,IF(O19="F",0,IF(P19="F",3,IF(O19&gt;P19,3,IF(O19&lt;P19,1,"")))))))</f>
        <v/>
      </c>
      <c r="P18" s="155"/>
      <c r="Q18" s="154" t="str">
        <f>IF(AND(Q19="",R19=""),"",IF(AND(Q19=0,R19=0),"",IF(Q19=R19,2,IF(Q19="F",0,IF(R19="F",3,IF(Q19&gt;R19,3,IF(Q19&lt;R19,1,"")))))))</f>
        <v/>
      </c>
      <c r="R18" s="155"/>
      <c r="S18" s="154" t="str">
        <f>IF(AND(S19="",T19=""),"",IF(AND(S19=0,T19=0),"",IF(S19=T19,2,IF(S19="F",0,IF(T19="F",3,IF(S19&gt;T19,3,IF(S19&lt;T19,1,"")))))))</f>
        <v/>
      </c>
      <c r="T18" s="155"/>
      <c r="U18" s="154" t="str">
        <f>IF(AND(U19="",V19=""),"",IF(AND(U19=0,V19=0),"",IF(U19=V19,2,IF(U19="F",0,IF(V19="F",3,IF(U19&gt;V19,3,IF(U19&lt;V19,1,"")))))))</f>
        <v/>
      </c>
      <c r="V18" s="155"/>
      <c r="W18" s="154" t="str">
        <f>IF(AND(W19="",X19=""),"",IF(AND(W19=0,X19=0),"",IF(W19=X19,2,IF(W19="F",0,IF(X19="F",3,IF(W19&gt;X19,3,IF(W19&lt;X19,1,"")))))))</f>
        <v/>
      </c>
      <c r="X18" s="155"/>
      <c r="Y18" s="160"/>
      <c r="Z18" s="161"/>
      <c r="AA18" s="154" t="str">
        <f>IF(AND(AA19="",AB19=""),"",IF(AND(AA19=0,AB19=0),"",IF(AA19=AB19,2,IF(AA19="F",0,IF(AB19="F",3,IF(AA19&gt;AB19,3,IF(AA19&lt;AB19,1,"")))))))</f>
        <v/>
      </c>
      <c r="AB18" s="155"/>
      <c r="AC18" s="154" t="str">
        <f>IF(AND(AC19="",AD19=""),"",IF(AND(AC19=0,AD19=0),"",IF(AC19=AD19,2,IF(AC19="F",0,IF(AD19="F",3,IF(AC19&gt;AD19,3,IF(AC19&lt;AD19,1,"")))))))</f>
        <v/>
      </c>
      <c r="AD18" s="155"/>
      <c r="AE18" s="154" t="str">
        <f>IF(AND(AE19="",AF19=""),"",IF(AND(AE19=0,AF19=0),"",IF(AE19=AF19,2,IF(AE19="F",0,IF(AF19="F",3,IF(AE19&gt;AF19,3,IF(AE19&lt;AF19,1,"")))))))</f>
        <v/>
      </c>
      <c r="AF18" s="155"/>
      <c r="AG18" s="154" t="str">
        <f>IF(AND(AG19="",AH19=""),"",IF(AND(AG19=0,AH19=0),"",IF(AG19=AH19,2,IF(AG19="F",0,IF(AH19="F",3,IF(AG19&gt;AH19,3,IF(AG19&lt;AH19,1,"")))))))</f>
        <v/>
      </c>
      <c r="AH18" s="155"/>
      <c r="AI18" s="157">
        <f>COUNTIF(M18:AF18,"&lt;4")</f>
        <v>0</v>
      </c>
      <c r="AJ18" s="151">
        <f>COUNTIF(M18:AG18,"3")</f>
        <v>0</v>
      </c>
      <c r="AK18" s="151">
        <f>COUNTIF(M18:AG18,"2")</f>
        <v>0</v>
      </c>
      <c r="AL18" s="151">
        <f>COUNTIF(M18:AG18,"1")</f>
        <v>0</v>
      </c>
      <c r="AM18" s="151">
        <f>COUNTIF(M18:AG18,"0")</f>
        <v>0</v>
      </c>
      <c r="AN18" s="166" t="str">
        <f>IF(OR(L18="",BE19=0),"",SUM(AG18,AE18,AC18,AA18,Y18,W18,U18,S18,Q18,O18,M18))</f>
        <v/>
      </c>
      <c r="AO18" s="144">
        <f>SUM(AG19,AE19,AC19,AA19,Y19,W19,U19,S19,Q19,O19,M19)</f>
        <v>0</v>
      </c>
      <c r="AP18" s="144">
        <f>SUM(AH19,AF19,AD19,AB19,Z19,X19,V19,T19,R19,P19,N19)</f>
        <v>0</v>
      </c>
      <c r="AQ18" s="144">
        <f>AO18-AP18</f>
        <v>0</v>
      </c>
      <c r="AR18" s="157" t="str">
        <f>IF(OR(L18="",BE19=0),"",1+COUNTIF(AU19:BD19,"Less"))</f>
        <v/>
      </c>
      <c r="AS18" s="146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22.5" customHeight="1">
      <c r="A19" s="12"/>
      <c r="B19" s="38">
        <v>5</v>
      </c>
      <c r="C19" s="50" t="str">
        <f>C12</f>
        <v>Bye</v>
      </c>
      <c r="D19" s="60"/>
      <c r="E19" s="51" t="s">
        <v>2</v>
      </c>
      <c r="F19" s="52">
        <v>6</v>
      </c>
      <c r="G19" s="50" t="str">
        <f>G14</f>
        <v>Southland</v>
      </c>
      <c r="H19" s="60"/>
      <c r="I19" s="51"/>
      <c r="J19" s="57"/>
      <c r="L19" s="164"/>
      <c r="M19" s="23">
        <f>H35</f>
        <v>0</v>
      </c>
      <c r="N19" s="23">
        <f>D35</f>
        <v>0</v>
      </c>
      <c r="O19" s="23">
        <f>H30</f>
        <v>0</v>
      </c>
      <c r="P19" s="23">
        <f>D30</f>
        <v>0</v>
      </c>
      <c r="Q19" s="23">
        <f>D7</f>
        <v>0</v>
      </c>
      <c r="R19" s="23">
        <f>H7</f>
        <v>0</v>
      </c>
      <c r="S19" s="23">
        <f>H25</f>
        <v>0</v>
      </c>
      <c r="T19" s="23">
        <f>D25</f>
        <v>0</v>
      </c>
      <c r="U19" s="23">
        <f>D42</f>
        <v>0</v>
      </c>
      <c r="V19" s="23">
        <f>H42</f>
        <v>0</v>
      </c>
      <c r="W19" s="23">
        <f>D14</f>
        <v>0</v>
      </c>
      <c r="X19" s="23">
        <f>H14</f>
        <v>0</v>
      </c>
      <c r="Y19" s="20"/>
      <c r="Z19" s="21"/>
      <c r="AA19" s="22">
        <f>IF(Z21="","",Z21)</f>
        <v>0</v>
      </c>
      <c r="AB19" s="22">
        <f>IF(Y21="","",Y21)</f>
        <v>0</v>
      </c>
      <c r="AC19" s="22" t="str">
        <f>IF(Z23="","",Z23)</f>
        <v/>
      </c>
      <c r="AD19" s="22" t="str">
        <f>IF(Y23="","",Y23)</f>
        <v/>
      </c>
      <c r="AE19" s="22" t="str">
        <f>IF(Z25="","",Z25)</f>
        <v/>
      </c>
      <c r="AF19" s="22" t="str">
        <f>IF(Y25="","",Y25)</f>
        <v/>
      </c>
      <c r="AG19" s="22" t="str">
        <f>IF(Z27="","",Z27)</f>
        <v/>
      </c>
      <c r="AH19" s="22" t="str">
        <f>IF(Y27="","",Y27)</f>
        <v/>
      </c>
      <c r="AI19" s="162"/>
      <c r="AJ19" s="153"/>
      <c r="AK19" s="153"/>
      <c r="AL19" s="153"/>
      <c r="AM19" s="153"/>
      <c r="AN19" s="167"/>
      <c r="AO19" s="168"/>
      <c r="AP19" s="168"/>
      <c r="AQ19" s="168"/>
      <c r="AR19" s="162"/>
      <c r="AS19" s="159"/>
      <c r="AU19" s="19" t="str">
        <f>IF(BE7=0,"",IF(AN18&lt;AN6,"Less","Greater"))</f>
        <v/>
      </c>
      <c r="AV19" s="19" t="str">
        <f>IF(BE9=0,"",IF(AN18&lt;AN8,"Less","Greater"))</f>
        <v/>
      </c>
      <c r="AW19" s="19" t="str">
        <f>IF(BE11=0,"",IF(AN18&lt;AN10,"Less","Greater"))</f>
        <v/>
      </c>
      <c r="AX19" s="19" t="str">
        <f>IF(BE13=0,"",IF(AN18&lt;AN12,"Less","Greater"))</f>
        <v/>
      </c>
      <c r="AY19" s="19" t="str">
        <f>IF(BE15=0,"",IF(AN18&lt;AN14,"Less","Greater"))</f>
        <v/>
      </c>
      <c r="AZ19" s="19" t="str">
        <f>IF(BE17=0,"",IF(AN18&lt;AN16,"Less","Greater"))</f>
        <v/>
      </c>
      <c r="BA19" s="19" t="s">
        <v>23</v>
      </c>
      <c r="BB19" s="19" t="str">
        <f>IF(BE21=0,"",IF(AN18&lt;AN20,"Less","Greater"))</f>
        <v/>
      </c>
      <c r="BC19" s="19" t="str">
        <f>IF(BE23=0,"",IF(AN18&lt;AN22,"Less","Greater"))</f>
        <v/>
      </c>
      <c r="BD19" s="19" t="str">
        <f>IF(BE25=0,"",IF(AN18&lt;AN24,"Less","Greater"))</f>
        <v/>
      </c>
      <c r="BE19" s="19">
        <f>COUNT(M18:AF18)</f>
        <v>0</v>
      </c>
    </row>
    <row r="20" spans="1:57" ht="22.5" customHeight="1">
      <c r="A20" s="14"/>
      <c r="B20" s="38">
        <v>8</v>
      </c>
      <c r="C20" s="50" t="str">
        <f>C13</f>
        <v>Otago</v>
      </c>
      <c r="D20" s="60"/>
      <c r="E20" s="51" t="s">
        <v>2</v>
      </c>
      <c r="F20" s="55">
        <v>7</v>
      </c>
      <c r="G20" s="50" t="str">
        <f>C14</f>
        <v>Wellington</v>
      </c>
      <c r="H20" s="60"/>
      <c r="I20" s="51">
        <v>8</v>
      </c>
      <c r="J20" s="57">
        <v>1.4</v>
      </c>
      <c r="L20" s="164" t="str">
        <f>C6</f>
        <v>Otago</v>
      </c>
      <c r="M20" s="154" t="str">
        <f>IF(AND(M21="",N21=""),"",IF(AND(M21=0,N21=0),"",IF(M21=N21,2,IF(M21="F",0,IF(N21="F",3,IF(M21&gt;N21,3,IF(M21&lt;N21,1,"")))))))</f>
        <v/>
      </c>
      <c r="N20" s="155"/>
      <c r="O20" s="154" t="str">
        <f>IF(AND(O21="",P21=""),"",IF(AND(O21=0,P21=0),"",IF(O21=P21,2,IF(O21="F",0,IF(P21="F",3,IF(O21&gt;P21,3,IF(O21&lt;P21,1,"")))))))</f>
        <v/>
      </c>
      <c r="P20" s="155"/>
      <c r="Q20" s="154" t="str">
        <f>IF(AND(Q21="",R21=""),"",IF(AND(Q21=0,R21=0),"",IF(Q21=R21,2,IF(Q21="F",0,IF(R21="F",3,IF(Q21&gt;R21,3,IF(Q21&lt;R21,1,"")))))))</f>
        <v/>
      </c>
      <c r="R20" s="155"/>
      <c r="S20" s="154" t="str">
        <f>IF(AND(S21="",T21=""),"",IF(AND(S21=0,T21=0),"",IF(S21=T21,2,IF(S21="F",0,IF(T21="F",3,IF(S21&gt;T21,3,IF(S21&lt;T21,1,"")))))))</f>
        <v/>
      </c>
      <c r="T20" s="155"/>
      <c r="U20" s="154" t="str">
        <f>IF(AND(U21="",V21=""),"",IF(AND(U21=0,V21=0),"",IF(U21=V21,2,IF(U21="F",0,IF(V21="F",3,IF(U21&gt;V21,3,IF(U21&lt;V21,1,"")))))))</f>
        <v/>
      </c>
      <c r="V20" s="155"/>
      <c r="W20" s="154" t="str">
        <f>IF(AND(W21="",X21=""),"",IF(AND(W21=0,X21=0),"",IF(W21=X21,2,IF(W21="F",0,IF(X21="F",3,IF(W21&gt;X21,3,IF(W21&lt;X21,1,"")))))))</f>
        <v/>
      </c>
      <c r="X20" s="155"/>
      <c r="Y20" s="154" t="str">
        <f>IF(AND(Y21="",Z21=""),"",IF(AND(Y21=0,Z21=0),"",IF(Y21=Z21,2,IF(Y21="F",0,IF(Z21="F",3,IF(Y21&gt;Z21,3,IF(Y21&lt;Z21,1,"")))))))</f>
        <v/>
      </c>
      <c r="Z20" s="155"/>
      <c r="AA20" s="160"/>
      <c r="AB20" s="161"/>
      <c r="AC20" s="154" t="str">
        <f>IF(AND(AC21="",AD21=""),"",IF(AND(AC21=0,AD21=0),"",IF(AC21=AD21,2,IF(AC21="F",0,IF(AD21="F",3,IF(AC21&gt;AD21,3,IF(AC21&lt;AD21,1,"")))))))</f>
        <v/>
      </c>
      <c r="AD20" s="155"/>
      <c r="AE20" s="154" t="str">
        <f>IF(AND(AE21="",AF21=""),"",IF(AND(AE21=0,AF21=0),"",IF(AE21=AF21,2,IF(AE21="F",0,IF(AF21="F",3,IF(AE21&gt;AF21,3,IF(AE21&lt;AF21,1,"")))))))</f>
        <v/>
      </c>
      <c r="AF20" s="155"/>
      <c r="AG20" s="154" t="str">
        <f>IF(AND(AG21="",AH21=""),"",IF(AND(AG21=0,AH21=0),"",IF(AG21=AH21,2,IF(AG21="F",0,IF(AH21="F",3,IF(AG21&gt;AH21,3,IF(AG21&lt;AH21,1,"")))))))</f>
        <v/>
      </c>
      <c r="AH20" s="155"/>
      <c r="AI20" s="157">
        <f>COUNTIF(M20:AF20,"&lt;4")</f>
        <v>0</v>
      </c>
      <c r="AJ20" s="151">
        <f>COUNTIF(M20:AG20,"3")</f>
        <v>0</v>
      </c>
      <c r="AK20" s="151">
        <f>COUNTIF(M20:AG20,"2")</f>
        <v>0</v>
      </c>
      <c r="AL20" s="151">
        <f>COUNTIF(M20:AG20,"1")</f>
        <v>0</v>
      </c>
      <c r="AM20" s="151">
        <f>COUNTIF(M20:AG20,"0")</f>
        <v>0</v>
      </c>
      <c r="AN20" s="166" t="str">
        <f>IF(OR(L20="",BE21=0),"",SUM(AG20,AE20,AC20,AA20,Y20,W20,U20,S20,Q20,O20,M20))</f>
        <v/>
      </c>
      <c r="AO20" s="144">
        <f>SUM(AG21,AE21,AC21,AA21,Y21,W21,U21,S21,Q21,O21,M21)</f>
        <v>0</v>
      </c>
      <c r="AP20" s="144">
        <f>SUM(AH21,AF21,AD21,AB21,Z21,X21,V21,T21,R21,P21,N21)</f>
        <v>0</v>
      </c>
      <c r="AQ20" s="144">
        <f>AO20-AP20</f>
        <v>0</v>
      </c>
      <c r="AR20" s="157" t="str">
        <f>IF(OR(L20="",BE21=0),"",1+COUNTIF(AU21:BD21,"Less"))</f>
        <v/>
      </c>
      <c r="AS20" s="146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22.5" customHeight="1" thickBot="1">
      <c r="A21" s="14"/>
      <c r="B21" s="38"/>
      <c r="C21" s="50"/>
      <c r="D21" s="61"/>
      <c r="E21" s="51"/>
      <c r="F21" s="55"/>
      <c r="G21" s="50"/>
      <c r="H21" s="53"/>
      <c r="I21" s="51"/>
      <c r="J21" s="57"/>
      <c r="L21" s="165"/>
      <c r="M21" s="30">
        <f>H41</f>
        <v>0</v>
      </c>
      <c r="N21" s="30">
        <f>D41</f>
        <v>0</v>
      </c>
      <c r="O21" s="30">
        <f>D13</f>
        <v>0</v>
      </c>
      <c r="P21" s="30">
        <f>H13</f>
        <v>0</v>
      </c>
      <c r="Q21" s="30">
        <f>H31</f>
        <v>0</v>
      </c>
      <c r="R21" s="30">
        <f>D31</f>
        <v>0</v>
      </c>
      <c r="S21" s="30">
        <f>D6</f>
        <v>0</v>
      </c>
      <c r="T21" s="30">
        <f>H6</f>
        <v>0</v>
      </c>
      <c r="U21" s="30">
        <f>H26</f>
        <v>0</v>
      </c>
      <c r="V21" s="30">
        <f>D26</f>
        <v>0</v>
      </c>
      <c r="W21" s="30">
        <f>H36</f>
        <v>0</v>
      </c>
      <c r="X21" s="30">
        <f>D36</f>
        <v>0</v>
      </c>
      <c r="Y21" s="33">
        <f>D20</f>
        <v>0</v>
      </c>
      <c r="Z21" s="33">
        <f>H20</f>
        <v>0</v>
      </c>
      <c r="AA21" s="31"/>
      <c r="AB21" s="32"/>
      <c r="AC21" s="33" t="str">
        <f>IF(AB23="","",AB23)</f>
        <v/>
      </c>
      <c r="AD21" s="33" t="str">
        <f>IF(AA23="","",AA23)</f>
        <v/>
      </c>
      <c r="AE21" s="33" t="str">
        <f>IF(AB25="","",AB25)</f>
        <v/>
      </c>
      <c r="AF21" s="33" t="str">
        <f>IF(AA25="","",AA25)</f>
        <v/>
      </c>
      <c r="AG21" s="33" t="str">
        <f>IF(AB27="","",AB27)</f>
        <v/>
      </c>
      <c r="AH21" s="33" t="str">
        <f>IF(AA27="","",AA27)</f>
        <v/>
      </c>
      <c r="AI21" s="158"/>
      <c r="AJ21" s="152"/>
      <c r="AK21" s="152"/>
      <c r="AL21" s="152"/>
      <c r="AM21" s="152"/>
      <c r="AN21" s="169"/>
      <c r="AO21" s="145"/>
      <c r="AP21" s="145"/>
      <c r="AQ21" s="145"/>
      <c r="AR21" s="158"/>
      <c r="AS21" s="147"/>
      <c r="AU21" s="19" t="str">
        <f>IF(BE7=0,"",IF(AN20&lt;AN6,"Less","Greater"))</f>
        <v/>
      </c>
      <c r="AV21" s="19" t="str">
        <f>IF(BE9=0,"",IF(AN20&lt;AN8,"Less","Greater"))</f>
        <v/>
      </c>
      <c r="AW21" s="19" t="str">
        <f>IF(BE11=0,"",IF(AN20&lt;AN10,"Less","Greater"))</f>
        <v/>
      </c>
      <c r="AX21" s="19" t="str">
        <f>IF(BE13=0,"",IF(AN20&lt;AN12,"Less","Greater"))</f>
        <v/>
      </c>
      <c r="AY21" s="19" t="str">
        <f>IF(BE15=0,"",IF(AN20&lt;AN14,"Less","Greater"))</f>
        <v/>
      </c>
      <c r="AZ21" s="19" t="str">
        <f>IF(BE17=0,"",IF(AN20&lt;AN16,"Less","Greater"))</f>
        <v/>
      </c>
      <c r="BA21" s="19" t="str">
        <f>IF(BE19=0,"",IF(AN20&lt;AN18,"Less","Greater"))</f>
        <v/>
      </c>
      <c r="BB21" s="19" t="s">
        <v>23</v>
      </c>
      <c r="BC21" s="19" t="str">
        <f>IF(BE23=0,"",IF(AN20&lt;AN22,"Less","Greater"))</f>
        <v/>
      </c>
      <c r="BD21" s="19" t="str">
        <f>IF(BE25=0,"",IF(AN20&lt;AN24,"Less","Greater"))</f>
        <v/>
      </c>
      <c r="BE21" s="19">
        <f>COUNT(M20:AF20)</f>
        <v>0</v>
      </c>
    </row>
    <row r="22" spans="1:57" ht="22.5" customHeight="1">
      <c r="B22" s="38"/>
      <c r="C22" s="143"/>
      <c r="D22" s="143"/>
      <c r="E22" s="143"/>
      <c r="F22" s="143"/>
      <c r="G22" s="143"/>
      <c r="H22" s="10"/>
      <c r="L22" s="206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11"/>
      <c r="AD22" s="211"/>
      <c r="AE22" s="207"/>
      <c r="AF22" s="207"/>
      <c r="AG22" s="207"/>
      <c r="AH22" s="207"/>
      <c r="AI22" s="208"/>
      <c r="AJ22" s="209"/>
      <c r="AK22" s="209"/>
      <c r="AL22" s="209"/>
      <c r="AM22" s="209"/>
      <c r="AN22" s="212"/>
      <c r="AO22" s="213"/>
      <c r="AP22" s="213"/>
      <c r="AQ22" s="210"/>
      <c r="AR22" s="208"/>
      <c r="AS22" s="208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22.5" customHeight="1">
      <c r="A23" s="12" t="s">
        <v>6</v>
      </c>
      <c r="B23" s="38">
        <v>1</v>
      </c>
      <c r="C23" s="50" t="str">
        <f>C17</f>
        <v>Auckland</v>
      </c>
      <c r="D23" s="60"/>
      <c r="E23" s="51" t="s">
        <v>2</v>
      </c>
      <c r="F23" s="55">
        <v>2</v>
      </c>
      <c r="G23" s="50" t="str">
        <f>G18</f>
        <v>Bay of Plenty</v>
      </c>
      <c r="H23" s="60"/>
      <c r="I23" s="51">
        <v>1</v>
      </c>
      <c r="J23" s="57">
        <v>3.4</v>
      </c>
      <c r="L23" s="20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7"/>
      <c r="AD23" s="67"/>
      <c r="AE23" s="66"/>
      <c r="AF23" s="66"/>
      <c r="AG23" s="66"/>
      <c r="AH23" s="66"/>
      <c r="AI23" s="208"/>
      <c r="AJ23" s="209"/>
      <c r="AK23" s="209"/>
      <c r="AL23" s="209"/>
      <c r="AM23" s="209"/>
      <c r="AN23" s="212"/>
      <c r="AO23" s="213"/>
      <c r="AP23" s="213"/>
      <c r="AQ23" s="210"/>
      <c r="AR23" s="208"/>
      <c r="AS23" s="208"/>
      <c r="AU23" s="19" t="str">
        <f>IF(BE7=0,"",IF(AN22&lt;AN6,"Less","Greater"))</f>
        <v/>
      </c>
      <c r="AV23" s="19" t="str">
        <f>IF(BE9=0,"",IF(AN22&lt;AN8,"Less","Greater"))</f>
        <v/>
      </c>
      <c r="AW23" s="19" t="str">
        <f>IF(BE11=0,"",IF(AN22&lt;AN10,"Less","Greater"))</f>
        <v/>
      </c>
      <c r="AX23" s="19" t="str">
        <f>IF(BE13=0,"",IF(AN22&lt;AN12,"Less","Greater"))</f>
        <v/>
      </c>
      <c r="AY23" s="19" t="str">
        <f>IF(BE15=0,"",IF(AN22&lt;AN14,"Less","Greater"))</f>
        <v/>
      </c>
      <c r="AZ23" s="19" t="str">
        <f>IF(BE17=0,"",IF(AN22&lt;AN16,"Less","Greater"))</f>
        <v/>
      </c>
      <c r="BA23" s="19" t="str">
        <f>IF(BE19=0,"",IF(AN22&lt;AN18,"Less","Greater"))</f>
        <v/>
      </c>
      <c r="BB23" s="19" t="str">
        <f>IF(BE21=0,"",IF(AN22&lt;AN20,"Less","Greater"))</f>
        <v/>
      </c>
      <c r="BC23" s="19" t="s">
        <v>23</v>
      </c>
      <c r="BD23" s="19" t="str">
        <f>IF(BE25=0,"",IF(AN22&lt;AN24,"Less","Greater"))</f>
        <v/>
      </c>
      <c r="BE23" s="19">
        <f>COUNT(M22:AF22)</f>
        <v>0</v>
      </c>
    </row>
    <row r="24" spans="1:57" ht="22.5" customHeight="1">
      <c r="A24" s="14"/>
      <c r="B24" s="38">
        <v>3</v>
      </c>
      <c r="C24" s="50" t="str">
        <f>G17</f>
        <v>Manawatu</v>
      </c>
      <c r="D24" s="60"/>
      <c r="E24" s="51" t="s">
        <v>2</v>
      </c>
      <c r="F24" s="55">
        <v>6</v>
      </c>
      <c r="G24" s="50" t="str">
        <f>G19</f>
        <v>Southland</v>
      </c>
      <c r="H24" s="60"/>
      <c r="I24" s="51">
        <v>2</v>
      </c>
      <c r="J24" s="57">
        <v>3.4</v>
      </c>
      <c r="L24" s="206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11"/>
      <c r="AF24" s="211"/>
      <c r="AG24" s="207"/>
      <c r="AH24" s="207"/>
      <c r="AI24" s="208"/>
      <c r="AJ24" s="209"/>
      <c r="AK24" s="209"/>
      <c r="AL24" s="209"/>
      <c r="AM24" s="209"/>
      <c r="AN24" s="212"/>
      <c r="AO24" s="213"/>
      <c r="AP24" s="213"/>
      <c r="AQ24" s="210"/>
      <c r="AR24" s="208"/>
      <c r="AS24" s="208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22.5" customHeight="1">
      <c r="A25" s="14"/>
      <c r="B25" s="38">
        <v>4</v>
      </c>
      <c r="C25" s="50" t="str">
        <f>C18</f>
        <v>Hawkes Bay</v>
      </c>
      <c r="D25" s="60"/>
      <c r="E25" s="51" t="s">
        <v>2</v>
      </c>
      <c r="F25" s="55">
        <v>7</v>
      </c>
      <c r="G25" s="50" t="str">
        <f>G20</f>
        <v>Wellington</v>
      </c>
      <c r="H25" s="60"/>
      <c r="I25" s="51">
        <v>8</v>
      </c>
      <c r="J25" s="57">
        <v>3.4</v>
      </c>
      <c r="L25" s="20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7"/>
      <c r="AF25" s="67"/>
      <c r="AG25" s="66"/>
      <c r="AH25" s="66"/>
      <c r="AI25" s="208"/>
      <c r="AJ25" s="209"/>
      <c r="AK25" s="209"/>
      <c r="AL25" s="209"/>
      <c r="AM25" s="209"/>
      <c r="AN25" s="212"/>
      <c r="AO25" s="213"/>
      <c r="AP25" s="213"/>
      <c r="AQ25" s="210"/>
      <c r="AR25" s="208"/>
      <c r="AS25" s="208"/>
      <c r="AU25" s="19" t="str">
        <f>IF(BE7=0,"",IF(AN24&lt;AN6,"Less","Greater"))</f>
        <v/>
      </c>
      <c r="AV25" s="19" t="str">
        <f>IF(BE9=0,"",IF(AN24&lt;AN8,"Less","Greater"))</f>
        <v/>
      </c>
      <c r="AW25" s="19" t="str">
        <f>IF(BE11=0,"",IF(AN24&lt;AN10,"Less","Greater"))</f>
        <v/>
      </c>
      <c r="AX25" s="19" t="str">
        <f>IF(BE13=0,"",IF(AN24&lt;AN12,"Less","Greater"))</f>
        <v/>
      </c>
      <c r="AY25" s="19" t="str">
        <f>IF(BE15=0,"",IF(AN24&lt;AN14,"Less","Greater"))</f>
        <v/>
      </c>
      <c r="AZ25" s="19" t="str">
        <f>IF(BE17=0,"",IF(AN24&lt;AN16,"Less","Greater"))</f>
        <v/>
      </c>
      <c r="BA25" s="19" t="str">
        <f>IF(BE19=0,"",IF(AN24&lt;AN18,"Less","Greater"))</f>
        <v/>
      </c>
      <c r="BB25" s="19" t="str">
        <f>IF(BE21=0,"",IF(AN24&lt;AN20,"Less","Greater"))</f>
        <v/>
      </c>
      <c r="BC25" s="19" t="str">
        <f>IF(BE23=0,"",IF(AN24&lt;AN22,"Less","Greater"))</f>
        <v/>
      </c>
      <c r="BD25" s="19" t="s">
        <v>23</v>
      </c>
      <c r="BE25" s="19">
        <f>COUNT(M24:AF24)</f>
        <v>0</v>
      </c>
    </row>
    <row r="26" spans="1:57" ht="22.5" customHeight="1">
      <c r="A26" s="14"/>
      <c r="B26" s="38">
        <v>5</v>
      </c>
      <c r="C26" s="50" t="str">
        <f>C19</f>
        <v>Bye</v>
      </c>
      <c r="D26" s="60"/>
      <c r="E26" s="51" t="s">
        <v>2</v>
      </c>
      <c r="F26" s="55">
        <v>8</v>
      </c>
      <c r="G26" s="50" t="str">
        <f>C20</f>
        <v>Otago</v>
      </c>
      <c r="H26" s="60"/>
      <c r="I26" s="51"/>
      <c r="J26" s="57"/>
      <c r="L26" s="206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11"/>
      <c r="AH26" s="211"/>
      <c r="AI26" s="208"/>
      <c r="AJ26" s="209"/>
      <c r="AK26" s="209"/>
      <c r="AL26" s="209"/>
      <c r="AM26" s="209"/>
      <c r="AN26" s="212"/>
      <c r="AO26" s="213"/>
      <c r="AP26" s="213"/>
      <c r="AQ26" s="210"/>
      <c r="AR26" s="208"/>
      <c r="AS26" s="208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22.5" customHeight="1">
      <c r="A27" s="14"/>
      <c r="B27" s="38"/>
      <c r="C27" s="50"/>
      <c r="D27" s="61"/>
      <c r="E27" s="51"/>
      <c r="F27" s="55"/>
      <c r="G27" s="50"/>
      <c r="H27" s="61"/>
      <c r="I27" s="51"/>
      <c r="J27" s="57"/>
      <c r="L27" s="20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  <c r="AH27" s="67"/>
      <c r="AI27" s="208"/>
      <c r="AJ27" s="209"/>
      <c r="AK27" s="209"/>
      <c r="AL27" s="209"/>
      <c r="AM27" s="209"/>
      <c r="AN27" s="212"/>
      <c r="AO27" s="213"/>
      <c r="AP27" s="213"/>
      <c r="AQ27" s="210"/>
      <c r="AR27" s="208"/>
      <c r="AS27" s="208"/>
      <c r="AU27" s="19" t="str">
        <f>IF(BE9=0,"",IF(AN26&lt;AN8,"Less","Greater"))</f>
        <v/>
      </c>
      <c r="AV27" s="19" t="str">
        <f>IF(BE11=0,"",IF(AN26&lt;AN10,"Less","Greater"))</f>
        <v/>
      </c>
      <c r="AW27" s="19" t="str">
        <f>IF(BE13=0,"",IF(AN26&lt;AN12,"Less","Greater"))</f>
        <v/>
      </c>
      <c r="AX27" s="19" t="str">
        <f>IF(BE15=0,"",IF(AN26&lt;AN14,"Less","Greater"))</f>
        <v/>
      </c>
      <c r="AY27" s="19" t="str">
        <f>IF(BE17=0,"",IF(AN26&lt;AN16,"Less","Greater"))</f>
        <v/>
      </c>
      <c r="AZ27" s="19" t="str">
        <f>IF(BE19=0,"",IF(AN26&lt;AN18,"Less","Greater"))</f>
        <v/>
      </c>
      <c r="BA27" s="19" t="str">
        <f>IF(BE21=0,"",IF(AN26&lt;AN20,"Less","Greater"))</f>
        <v/>
      </c>
      <c r="BB27" s="19" t="str">
        <f>IF(BE23=0,"",IF(AN26&lt;AN22,"Less","Greater"))</f>
        <v/>
      </c>
      <c r="BC27" s="19" t="str">
        <f>IF(BE25=0,"",IF(AN26&lt;AN24,"Less","Greater"))</f>
        <v/>
      </c>
      <c r="BD27" s="19" t="s">
        <v>23</v>
      </c>
      <c r="BE27" s="19">
        <f>COUNT(M26:AF26)</f>
        <v>0</v>
      </c>
    </row>
    <row r="28" spans="1:57" ht="22.5" customHeight="1">
      <c r="B28" s="38"/>
      <c r="C28" s="143" t="s">
        <v>55</v>
      </c>
      <c r="D28" s="143"/>
      <c r="E28" s="143"/>
      <c r="F28" s="143"/>
      <c r="G28" s="143"/>
      <c r="H28" s="10"/>
    </row>
    <row r="29" spans="1:57" ht="22.5" customHeight="1">
      <c r="A29" s="12" t="s">
        <v>7</v>
      </c>
      <c r="B29" s="38">
        <v>1</v>
      </c>
      <c r="C29" s="50" t="str">
        <f>C23</f>
        <v>Auckland</v>
      </c>
      <c r="D29" s="60"/>
      <c r="E29" s="51" t="s">
        <v>2</v>
      </c>
      <c r="F29" s="55">
        <v>6</v>
      </c>
      <c r="G29" s="50" t="str">
        <f>G24</f>
        <v>Southland</v>
      </c>
      <c r="H29" s="60"/>
      <c r="I29" s="51">
        <v>4</v>
      </c>
      <c r="J29" s="57">
        <v>11.4</v>
      </c>
    </row>
    <row r="30" spans="1:57" ht="22.5" customHeight="1">
      <c r="A30" s="14"/>
      <c r="B30" s="38">
        <v>2</v>
      </c>
      <c r="C30" s="50" t="str">
        <f>G23</f>
        <v>Bay of Plenty</v>
      </c>
      <c r="D30" s="60"/>
      <c r="E30" s="51" t="s">
        <v>2</v>
      </c>
      <c r="F30" s="55">
        <v>7</v>
      </c>
      <c r="G30" s="50" t="str">
        <f>G25</f>
        <v>Wellington</v>
      </c>
      <c r="H30" s="60"/>
      <c r="I30" s="51">
        <v>5</v>
      </c>
      <c r="J30" s="57">
        <v>11.4</v>
      </c>
    </row>
    <row r="31" spans="1:57" ht="22.5" customHeight="1">
      <c r="A31" s="14"/>
      <c r="B31" s="38">
        <v>3</v>
      </c>
      <c r="C31" s="50" t="str">
        <f>C24</f>
        <v>Manawatu</v>
      </c>
      <c r="D31" s="60"/>
      <c r="E31" s="51" t="s">
        <v>2</v>
      </c>
      <c r="F31" s="55">
        <v>8</v>
      </c>
      <c r="G31" s="50" t="str">
        <f>G26</f>
        <v>Otago</v>
      </c>
      <c r="H31" s="60"/>
      <c r="I31" s="51">
        <v>6</v>
      </c>
      <c r="J31" s="57">
        <v>11.4</v>
      </c>
    </row>
    <row r="32" spans="1:57" ht="22.5" customHeight="1">
      <c r="A32" s="14"/>
      <c r="B32" s="38">
        <v>4</v>
      </c>
      <c r="C32" s="50" t="str">
        <f>C25</f>
        <v>Hawkes Bay</v>
      </c>
      <c r="D32" s="60"/>
      <c r="E32" s="51" t="s">
        <v>2</v>
      </c>
      <c r="F32" s="55">
        <v>5</v>
      </c>
      <c r="G32" s="50" t="str">
        <f>C26</f>
        <v>Bye</v>
      </c>
      <c r="H32" s="60"/>
      <c r="I32" s="51"/>
      <c r="J32" s="57"/>
    </row>
    <row r="33" spans="1:10" ht="22.5" customHeight="1">
      <c r="A33" s="14"/>
      <c r="B33" s="38"/>
      <c r="C33" s="50"/>
      <c r="D33" s="61"/>
      <c r="E33" s="51"/>
      <c r="F33" s="55"/>
      <c r="G33" s="50"/>
      <c r="H33" s="61"/>
      <c r="I33" s="51"/>
      <c r="J33" s="57"/>
    </row>
    <row r="34" spans="1:10" ht="22.5" customHeight="1">
      <c r="B34" s="38"/>
      <c r="C34" s="143"/>
      <c r="D34" s="143"/>
      <c r="E34" s="143"/>
      <c r="F34" s="143"/>
      <c r="G34" s="143"/>
      <c r="H34" s="10"/>
    </row>
    <row r="35" spans="1:10" ht="22.5" customHeight="1">
      <c r="A35" s="12" t="s">
        <v>8</v>
      </c>
      <c r="B35" s="38">
        <v>1</v>
      </c>
      <c r="C35" s="50" t="str">
        <f>C29</f>
        <v>Auckland</v>
      </c>
      <c r="D35" s="60"/>
      <c r="E35" s="51" t="s">
        <v>2</v>
      </c>
      <c r="F35" s="55">
        <v>7</v>
      </c>
      <c r="G35" s="50" t="str">
        <f>G30</f>
        <v>Wellington</v>
      </c>
      <c r="H35" s="60"/>
      <c r="I35" s="51">
        <v>1</v>
      </c>
      <c r="J35" s="57">
        <v>2.2000000000000002</v>
      </c>
    </row>
    <row r="36" spans="1:10" ht="22.5" customHeight="1">
      <c r="A36" s="14"/>
      <c r="B36" s="38">
        <v>6</v>
      </c>
      <c r="C36" s="50" t="str">
        <f>G29</f>
        <v>Southland</v>
      </c>
      <c r="D36" s="60"/>
      <c r="E36" s="51" t="s">
        <v>2</v>
      </c>
      <c r="F36" s="55">
        <v>8</v>
      </c>
      <c r="G36" s="50" t="str">
        <f>G31</f>
        <v>Otago</v>
      </c>
      <c r="H36" s="60"/>
      <c r="I36" s="51">
        <v>2</v>
      </c>
      <c r="J36" s="57">
        <v>2.2000000000000002</v>
      </c>
    </row>
    <row r="37" spans="1:10" ht="22.5" customHeight="1">
      <c r="A37" s="14"/>
      <c r="B37" s="38">
        <v>2</v>
      </c>
      <c r="C37" s="50" t="str">
        <f>C30</f>
        <v>Bay of Plenty</v>
      </c>
      <c r="D37" s="60"/>
      <c r="E37" s="51" t="s">
        <v>2</v>
      </c>
      <c r="F37" s="55">
        <v>5</v>
      </c>
      <c r="G37" s="50" t="str">
        <f>G32</f>
        <v>Bye</v>
      </c>
      <c r="H37" s="60"/>
      <c r="I37" s="51"/>
      <c r="J37" s="57"/>
    </row>
    <row r="38" spans="1:10" ht="22.5" customHeight="1">
      <c r="A38" s="14"/>
      <c r="B38" s="38">
        <v>3</v>
      </c>
      <c r="C38" s="50" t="str">
        <f>C31</f>
        <v>Manawatu</v>
      </c>
      <c r="D38" s="60"/>
      <c r="E38" s="51" t="s">
        <v>2</v>
      </c>
      <c r="F38" s="55">
        <v>4</v>
      </c>
      <c r="G38" s="50" t="str">
        <f>C32</f>
        <v>Hawkes Bay</v>
      </c>
      <c r="H38" s="60"/>
      <c r="I38" s="51">
        <v>3</v>
      </c>
      <c r="J38" s="57">
        <v>2.2000000000000002</v>
      </c>
    </row>
    <row r="39" spans="1:10" ht="22.5" customHeight="1">
      <c r="A39" s="14"/>
      <c r="B39" s="38"/>
      <c r="C39" s="50"/>
      <c r="D39" s="61"/>
      <c r="E39" s="51"/>
      <c r="F39" s="55"/>
      <c r="G39" s="50"/>
      <c r="H39" s="61"/>
      <c r="I39" s="51"/>
      <c r="J39" s="57"/>
    </row>
    <row r="40" spans="1:10" ht="22.5" customHeight="1">
      <c r="B40" s="38"/>
      <c r="C40" s="143"/>
      <c r="D40" s="143"/>
      <c r="E40" s="143"/>
      <c r="F40" s="143"/>
      <c r="G40" s="143"/>
      <c r="H40" s="10"/>
    </row>
    <row r="41" spans="1:10" ht="22.5" customHeight="1">
      <c r="A41" s="18" t="s">
        <v>9</v>
      </c>
      <c r="B41" s="38">
        <v>1</v>
      </c>
      <c r="C41" s="50" t="str">
        <f>C35</f>
        <v>Auckland</v>
      </c>
      <c r="D41" s="60"/>
      <c r="E41" s="54" t="s">
        <v>2</v>
      </c>
      <c r="F41" s="55">
        <v>8</v>
      </c>
      <c r="G41" s="50" t="str">
        <f>G36</f>
        <v>Otago</v>
      </c>
      <c r="H41" s="60"/>
      <c r="I41" s="51">
        <v>8</v>
      </c>
      <c r="J41" s="57">
        <v>4.2</v>
      </c>
    </row>
    <row r="42" spans="1:10" ht="22.5" customHeight="1">
      <c r="A42" s="14"/>
      <c r="B42" s="38">
        <v>7</v>
      </c>
      <c r="C42" s="50" t="str">
        <f>G35</f>
        <v>Wellington</v>
      </c>
      <c r="D42" s="60"/>
      <c r="E42" s="54" t="s">
        <v>2</v>
      </c>
      <c r="F42" s="55">
        <v>5</v>
      </c>
      <c r="G42" s="50" t="str">
        <f>G37</f>
        <v>Bye</v>
      </c>
      <c r="H42" s="60"/>
      <c r="I42" s="51"/>
      <c r="J42" s="57"/>
    </row>
    <row r="43" spans="1:10" ht="22.5" customHeight="1">
      <c r="A43" s="14"/>
      <c r="B43" s="38">
        <v>6</v>
      </c>
      <c r="C43" s="50" t="str">
        <f>C36</f>
        <v>Southland</v>
      </c>
      <c r="D43" s="60"/>
      <c r="E43" s="54" t="s">
        <v>2</v>
      </c>
      <c r="F43" s="55">
        <v>4</v>
      </c>
      <c r="G43" s="50" t="str">
        <f>G38</f>
        <v>Hawkes Bay</v>
      </c>
      <c r="H43" s="60"/>
      <c r="I43" s="51">
        <v>9</v>
      </c>
      <c r="J43" s="57">
        <v>4.2</v>
      </c>
    </row>
    <row r="44" spans="1:10" ht="22.5" customHeight="1">
      <c r="A44" s="14"/>
      <c r="B44" s="38">
        <v>2</v>
      </c>
      <c r="C44" s="50" t="str">
        <f>C37</f>
        <v>Bay of Plenty</v>
      </c>
      <c r="D44" s="60"/>
      <c r="E44" s="54" t="s">
        <v>2</v>
      </c>
      <c r="F44" s="55">
        <v>3</v>
      </c>
      <c r="G44" s="50" t="str">
        <f>C38</f>
        <v>Manawatu</v>
      </c>
      <c r="H44" s="60"/>
      <c r="I44" s="51">
        <v>10</v>
      </c>
      <c r="J44" s="57">
        <v>4.2</v>
      </c>
    </row>
  </sheetData>
  <mergeCells count="284">
    <mergeCell ref="AP26:AP27"/>
    <mergeCell ref="AQ26:AQ27"/>
    <mergeCell ref="AR26:AR27"/>
    <mergeCell ref="AS26:AS27"/>
    <mergeCell ref="AG26:AH26"/>
    <mergeCell ref="AI26:AI27"/>
    <mergeCell ref="AJ26:AJ27"/>
    <mergeCell ref="AK26:AK27"/>
    <mergeCell ref="AL26:AL27"/>
    <mergeCell ref="AM26:AM27"/>
    <mergeCell ref="Q24:R24"/>
    <mergeCell ref="S24:T24"/>
    <mergeCell ref="U24:V24"/>
    <mergeCell ref="C28:G28"/>
    <mergeCell ref="C34:G34"/>
    <mergeCell ref="C40:G40"/>
    <mergeCell ref="AN26:AN27"/>
    <mergeCell ref="AO26:AO27"/>
    <mergeCell ref="U26:V26"/>
    <mergeCell ref="W26:X26"/>
    <mergeCell ref="Y26:Z26"/>
    <mergeCell ref="AA26:AB26"/>
    <mergeCell ref="AC26:AD26"/>
    <mergeCell ref="AE26:AF26"/>
    <mergeCell ref="AO24:AO25"/>
    <mergeCell ref="AP24:AP25"/>
    <mergeCell ref="AQ24:AQ25"/>
    <mergeCell ref="AR24:AR25"/>
    <mergeCell ref="AS24:AS25"/>
    <mergeCell ref="L26:L27"/>
    <mergeCell ref="M26:N26"/>
    <mergeCell ref="O26:P26"/>
    <mergeCell ref="Q26:R26"/>
    <mergeCell ref="S26:T26"/>
    <mergeCell ref="AI24:AI25"/>
    <mergeCell ref="AJ24:AJ25"/>
    <mergeCell ref="AK24:AK25"/>
    <mergeCell ref="AL24:AL25"/>
    <mergeCell ref="AM24:AM25"/>
    <mergeCell ref="AN24:AN25"/>
    <mergeCell ref="W24:X24"/>
    <mergeCell ref="Y24:Z24"/>
    <mergeCell ref="AA24:AB24"/>
    <mergeCell ref="AC24:AD24"/>
    <mergeCell ref="AE24:AF24"/>
    <mergeCell ref="AG24:AH24"/>
    <mergeCell ref="L24:L25"/>
    <mergeCell ref="M24:N24"/>
    <mergeCell ref="O24:P24"/>
    <mergeCell ref="U22:V22"/>
    <mergeCell ref="W22:X22"/>
    <mergeCell ref="Y22:Z22"/>
    <mergeCell ref="AA22:AB22"/>
    <mergeCell ref="AC22:AD22"/>
    <mergeCell ref="AE22:AF22"/>
    <mergeCell ref="AN22:AN23"/>
    <mergeCell ref="AO22:AO23"/>
    <mergeCell ref="AP22:AP23"/>
    <mergeCell ref="AJ20:AJ21"/>
    <mergeCell ref="AK20:AK21"/>
    <mergeCell ref="AL20:AL21"/>
    <mergeCell ref="AM20:AM21"/>
    <mergeCell ref="AS22:AS23"/>
    <mergeCell ref="AG22:AH22"/>
    <mergeCell ref="AI22:AI23"/>
    <mergeCell ref="AJ22:AJ23"/>
    <mergeCell ref="AK22:AK23"/>
    <mergeCell ref="AL22:AL23"/>
    <mergeCell ref="AM22:AM23"/>
    <mergeCell ref="AQ22:AQ23"/>
    <mergeCell ref="AR22:AR23"/>
    <mergeCell ref="C22:G22"/>
    <mergeCell ref="L22:L23"/>
    <mergeCell ref="M22:N22"/>
    <mergeCell ref="O22:P22"/>
    <mergeCell ref="Q22:R22"/>
    <mergeCell ref="S22:T22"/>
    <mergeCell ref="AS18:AS19"/>
    <mergeCell ref="L20:L21"/>
    <mergeCell ref="M20:N20"/>
    <mergeCell ref="O20:P20"/>
    <mergeCell ref="Q20:R20"/>
    <mergeCell ref="S20:T20"/>
    <mergeCell ref="AI18:AI19"/>
    <mergeCell ref="AJ18:AJ19"/>
    <mergeCell ref="AK18:AK19"/>
    <mergeCell ref="AL18:AL19"/>
    <mergeCell ref="AM18:AM19"/>
    <mergeCell ref="AN18:AN19"/>
    <mergeCell ref="W18:X18"/>
    <mergeCell ref="Y18:Z18"/>
    <mergeCell ref="AA18:AB18"/>
    <mergeCell ref="AC18:AD18"/>
    <mergeCell ref="AE18:AF18"/>
    <mergeCell ref="AG18:AH18"/>
    <mergeCell ref="AO18:AO19"/>
    <mergeCell ref="AP18:AP19"/>
    <mergeCell ref="AQ18:AQ19"/>
    <mergeCell ref="AR18:AR19"/>
    <mergeCell ref="L18:L19"/>
    <mergeCell ref="M18:N18"/>
    <mergeCell ref="AQ20:AQ21"/>
    <mergeCell ref="AR20:AR21"/>
    <mergeCell ref="AS20:AS21"/>
    <mergeCell ref="AG20:AH20"/>
    <mergeCell ref="O18:P18"/>
    <mergeCell ref="Q18:R18"/>
    <mergeCell ref="S18:T18"/>
    <mergeCell ref="U18:V18"/>
    <mergeCell ref="AN20:AN21"/>
    <mergeCell ref="AO20:AO21"/>
    <mergeCell ref="AP20:AP21"/>
    <mergeCell ref="U20:V20"/>
    <mergeCell ref="W20:X20"/>
    <mergeCell ref="Y20:Z20"/>
    <mergeCell ref="AA20:AB20"/>
    <mergeCell ref="AC20:AD20"/>
    <mergeCell ref="AE20:AF20"/>
    <mergeCell ref="AI20:AI21"/>
    <mergeCell ref="U16:V16"/>
    <mergeCell ref="W16:X16"/>
    <mergeCell ref="Y16:Z16"/>
    <mergeCell ref="AA16:AB16"/>
    <mergeCell ref="AC16:AD16"/>
    <mergeCell ref="AE16:AF16"/>
    <mergeCell ref="AN16:AN17"/>
    <mergeCell ref="AO16:AO17"/>
    <mergeCell ref="AP16:AP17"/>
    <mergeCell ref="AJ14:AJ15"/>
    <mergeCell ref="AK14:AK15"/>
    <mergeCell ref="AL14:AL15"/>
    <mergeCell ref="AM14:AM15"/>
    <mergeCell ref="AS16:AS17"/>
    <mergeCell ref="AG16:AH16"/>
    <mergeCell ref="AI16:AI17"/>
    <mergeCell ref="AJ16:AJ17"/>
    <mergeCell ref="AK16:AK17"/>
    <mergeCell ref="AL16:AL17"/>
    <mergeCell ref="AM16:AM17"/>
    <mergeCell ref="AQ16:AQ17"/>
    <mergeCell ref="AR16:AR17"/>
    <mergeCell ref="C16:G16"/>
    <mergeCell ref="L16:L17"/>
    <mergeCell ref="M16:N16"/>
    <mergeCell ref="O16:P16"/>
    <mergeCell ref="Q16:R16"/>
    <mergeCell ref="S16:T16"/>
    <mergeCell ref="AS12:AS13"/>
    <mergeCell ref="L14:L15"/>
    <mergeCell ref="M14:N14"/>
    <mergeCell ref="O14:P14"/>
    <mergeCell ref="Q14:R14"/>
    <mergeCell ref="S14:T14"/>
    <mergeCell ref="AI12:AI13"/>
    <mergeCell ref="AJ12:AJ13"/>
    <mergeCell ref="AK12:AK13"/>
    <mergeCell ref="AL12:AL13"/>
    <mergeCell ref="AM12:AM13"/>
    <mergeCell ref="AN12:AN13"/>
    <mergeCell ref="W12:X12"/>
    <mergeCell ref="Y12:Z12"/>
    <mergeCell ref="AA12:AB12"/>
    <mergeCell ref="AC12:AD12"/>
    <mergeCell ref="AE12:AF12"/>
    <mergeCell ref="AG12:AH12"/>
    <mergeCell ref="AO12:AO13"/>
    <mergeCell ref="AP12:AP13"/>
    <mergeCell ref="AQ12:AQ13"/>
    <mergeCell ref="AR12:AR13"/>
    <mergeCell ref="L12:L13"/>
    <mergeCell ref="M12:N12"/>
    <mergeCell ref="AQ14:AQ15"/>
    <mergeCell ref="AR14:AR15"/>
    <mergeCell ref="AS14:AS15"/>
    <mergeCell ref="AG14:AH14"/>
    <mergeCell ref="O12:P12"/>
    <mergeCell ref="Q12:R12"/>
    <mergeCell ref="S12:T12"/>
    <mergeCell ref="U12:V12"/>
    <mergeCell ref="AN14:AN15"/>
    <mergeCell ref="AO14:AO15"/>
    <mergeCell ref="AP14:AP15"/>
    <mergeCell ref="U14:V14"/>
    <mergeCell ref="W14:X14"/>
    <mergeCell ref="Y14:Z14"/>
    <mergeCell ref="AA14:AB14"/>
    <mergeCell ref="AC14:AD14"/>
    <mergeCell ref="AE14:AF14"/>
    <mergeCell ref="AI14:AI15"/>
    <mergeCell ref="AS10:AS11"/>
    <mergeCell ref="AG10:AH10"/>
    <mergeCell ref="AI10:AI11"/>
    <mergeCell ref="AJ10:AJ11"/>
    <mergeCell ref="AK10:AK11"/>
    <mergeCell ref="AL10:AL11"/>
    <mergeCell ref="AM10:AM11"/>
    <mergeCell ref="U10:V10"/>
    <mergeCell ref="W10:X10"/>
    <mergeCell ref="Y10:Z10"/>
    <mergeCell ref="AA10:AB10"/>
    <mergeCell ref="AC10:AD10"/>
    <mergeCell ref="AE10:AF10"/>
    <mergeCell ref="AN10:AN11"/>
    <mergeCell ref="AO10:AO11"/>
    <mergeCell ref="AP10:AP11"/>
    <mergeCell ref="AQ10:AQ11"/>
    <mergeCell ref="AR10:AR11"/>
    <mergeCell ref="C10:G10"/>
    <mergeCell ref="L10:L11"/>
    <mergeCell ref="M10:N10"/>
    <mergeCell ref="O10:P10"/>
    <mergeCell ref="Q10:R10"/>
    <mergeCell ref="S10:T10"/>
    <mergeCell ref="AN8:AN9"/>
    <mergeCell ref="AO8:AO9"/>
    <mergeCell ref="AP8:AP9"/>
    <mergeCell ref="U8:V8"/>
    <mergeCell ref="W8:X8"/>
    <mergeCell ref="Y8:Z8"/>
    <mergeCell ref="AA8:AB8"/>
    <mergeCell ref="AC8:AD8"/>
    <mergeCell ref="AE8:AF8"/>
    <mergeCell ref="L8:L9"/>
    <mergeCell ref="M8:N8"/>
    <mergeCell ref="O8:P8"/>
    <mergeCell ref="Q8:R8"/>
    <mergeCell ref="S8:T8"/>
    <mergeCell ref="AQ8:AQ9"/>
    <mergeCell ref="AR8:AR9"/>
    <mergeCell ref="AS8:AS9"/>
    <mergeCell ref="AG8:AH8"/>
    <mergeCell ref="AI8:AI9"/>
    <mergeCell ref="AJ8:AJ9"/>
    <mergeCell ref="AK8:AK9"/>
    <mergeCell ref="AL8:AL9"/>
    <mergeCell ref="AM8:AM9"/>
    <mergeCell ref="L6:L7"/>
    <mergeCell ref="M6:N6"/>
    <mergeCell ref="O6:P6"/>
    <mergeCell ref="Q6:R6"/>
    <mergeCell ref="S6:T6"/>
    <mergeCell ref="U6:V6"/>
    <mergeCell ref="AO1:AO5"/>
    <mergeCell ref="AP1:AP5"/>
    <mergeCell ref="AQ1:AQ5"/>
    <mergeCell ref="AI6:AI7"/>
    <mergeCell ref="AJ6:AJ7"/>
    <mergeCell ref="AK6:AK7"/>
    <mergeCell ref="AL6:AL7"/>
    <mergeCell ref="W6:X6"/>
    <mergeCell ref="Y6:Z6"/>
    <mergeCell ref="AA6:AB6"/>
    <mergeCell ref="AC6:AD6"/>
    <mergeCell ref="AE6:AF6"/>
    <mergeCell ref="AG6:AH6"/>
    <mergeCell ref="AR1:AR5"/>
    <mergeCell ref="AS1:AS5"/>
    <mergeCell ref="AO6:AO7"/>
    <mergeCell ref="AP6:AP7"/>
    <mergeCell ref="AQ6:AQ7"/>
    <mergeCell ref="AR6:AR7"/>
    <mergeCell ref="AS6:AS7"/>
    <mergeCell ref="AM6:AM7"/>
    <mergeCell ref="AN6:AN7"/>
    <mergeCell ref="B2:G2"/>
    <mergeCell ref="C4:G4"/>
    <mergeCell ref="AI1:AI5"/>
    <mergeCell ref="AJ1:AJ5"/>
    <mergeCell ref="AK1:AK5"/>
    <mergeCell ref="AL1:AL5"/>
    <mergeCell ref="AM1:AM5"/>
    <mergeCell ref="AN1:AN5"/>
    <mergeCell ref="W1:X5"/>
    <mergeCell ref="Y1:Z5"/>
    <mergeCell ref="AA1:AB5"/>
    <mergeCell ref="AC1:AD5"/>
    <mergeCell ref="AE1:AF5"/>
    <mergeCell ref="AG1:AH5"/>
    <mergeCell ref="A1:J1"/>
    <mergeCell ref="M1:N5"/>
    <mergeCell ref="O1:P5"/>
    <mergeCell ref="Q1:R5"/>
    <mergeCell ref="S1:T5"/>
    <mergeCell ref="U1:V5"/>
  </mergeCells>
  <pageMargins left="1.06" right="0.2" top="0.4" bottom="0.81" header="0.15" footer="0.34"/>
  <pageSetup paperSize="9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BE44"/>
  <sheetViews>
    <sheetView topLeftCell="A28" zoomScale="75" workbookViewId="0">
      <selection activeCell="C48" sqref="C48"/>
    </sheetView>
  </sheetViews>
  <sheetFormatPr baseColWidth="10" defaultColWidth="8.83203125" defaultRowHeight="18" x14ac:dyDescent="0"/>
  <cols>
    <col min="1" max="1" width="13.83203125" customWidth="1"/>
    <col min="2" max="2" width="3.83203125" style="39" customWidth="1"/>
    <col min="3" max="3" width="24.1640625" style="35" customWidth="1"/>
    <col min="4" max="4" width="6.6640625" style="45" customWidth="1"/>
    <col min="5" max="5" width="4" customWidth="1"/>
    <col min="6" max="6" width="3.83203125" style="39" customWidth="1"/>
    <col min="7" max="7" width="24.1640625" style="35" customWidth="1"/>
    <col min="8" max="8" width="6.6640625" style="45" customWidth="1"/>
    <col min="9" max="9" width="9.1640625" style="94" customWidth="1"/>
    <col min="10" max="10" width="9.1640625" style="95" customWidth="1"/>
    <col min="12" max="12" width="23.83203125" customWidth="1"/>
    <col min="13" max="28" width="3.6640625" customWidth="1"/>
    <col min="29" max="34" width="3.6640625" hidden="1" customWidth="1"/>
    <col min="35" max="45" width="3.6640625" customWidth="1"/>
  </cols>
  <sheetData>
    <row r="1" spans="1:57" ht="30">
      <c r="A1" s="202" t="s">
        <v>59</v>
      </c>
      <c r="B1" s="202"/>
      <c r="C1" s="202"/>
      <c r="D1" s="202"/>
      <c r="E1" s="202"/>
      <c r="F1" s="202"/>
      <c r="G1" s="202"/>
      <c r="H1" s="202"/>
      <c r="I1" s="202"/>
      <c r="J1" s="202"/>
      <c r="L1" s="27"/>
      <c r="M1" s="170" t="str">
        <f>L6</f>
        <v>Waikato</v>
      </c>
      <c r="N1" s="171"/>
      <c r="O1" s="170" t="str">
        <f>L8</f>
        <v>Otago</v>
      </c>
      <c r="P1" s="171"/>
      <c r="Q1" s="170" t="str">
        <f>L10</f>
        <v>Counties Manukau</v>
      </c>
      <c r="R1" s="171"/>
      <c r="S1" s="170" t="str">
        <f>L12</f>
        <v>North Harbour</v>
      </c>
      <c r="T1" s="171"/>
      <c r="U1" s="170" t="str">
        <f>L14</f>
        <v>Southland</v>
      </c>
      <c r="V1" s="171"/>
      <c r="W1" s="170" t="str">
        <f>L16</f>
        <v>Wellington</v>
      </c>
      <c r="X1" s="171"/>
      <c r="Y1" s="170" t="str">
        <f>L18</f>
        <v>Canterbury</v>
      </c>
      <c r="Z1" s="171"/>
      <c r="AA1" s="170" t="str">
        <f>L20</f>
        <v>Auckland</v>
      </c>
      <c r="AB1" s="171"/>
      <c r="AC1" s="196">
        <f>L22</f>
        <v>0</v>
      </c>
      <c r="AD1" s="197"/>
      <c r="AE1" s="196">
        <f>L24</f>
        <v>0</v>
      </c>
      <c r="AF1" s="197"/>
      <c r="AG1" s="196">
        <f>N24</f>
        <v>0</v>
      </c>
      <c r="AH1" s="197"/>
      <c r="AI1" s="185" t="s">
        <v>12</v>
      </c>
      <c r="AJ1" s="188" t="s">
        <v>13</v>
      </c>
      <c r="AK1" s="188" t="s">
        <v>14</v>
      </c>
      <c r="AL1" s="188" t="s">
        <v>15</v>
      </c>
      <c r="AM1" s="188" t="s">
        <v>16</v>
      </c>
      <c r="AN1" s="191" t="s">
        <v>17</v>
      </c>
      <c r="AO1" s="174" t="s">
        <v>18</v>
      </c>
      <c r="AP1" s="174" t="s">
        <v>19</v>
      </c>
      <c r="AQ1" s="174" t="s">
        <v>20</v>
      </c>
      <c r="AR1" s="191" t="s">
        <v>21</v>
      </c>
      <c r="AS1" s="177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4"/>
      <c r="B2" s="183" t="s">
        <v>37</v>
      </c>
      <c r="C2" s="183"/>
      <c r="D2" s="183"/>
      <c r="E2" s="183"/>
      <c r="F2" s="183"/>
      <c r="G2" s="184"/>
      <c r="H2" s="44"/>
      <c r="L2" s="28">
        <v>2014</v>
      </c>
      <c r="M2" s="172"/>
      <c r="N2" s="173"/>
      <c r="O2" s="172"/>
      <c r="P2" s="173"/>
      <c r="Q2" s="172"/>
      <c r="R2" s="173"/>
      <c r="S2" s="172"/>
      <c r="T2" s="173"/>
      <c r="U2" s="172"/>
      <c r="V2" s="173"/>
      <c r="W2" s="172"/>
      <c r="X2" s="173"/>
      <c r="Y2" s="172"/>
      <c r="Z2" s="173"/>
      <c r="AA2" s="172"/>
      <c r="AB2" s="173"/>
      <c r="AC2" s="198"/>
      <c r="AD2" s="199"/>
      <c r="AE2" s="198"/>
      <c r="AF2" s="199"/>
      <c r="AG2" s="198"/>
      <c r="AH2" s="199"/>
      <c r="AI2" s="186"/>
      <c r="AJ2" s="189"/>
      <c r="AK2" s="189"/>
      <c r="AL2" s="189"/>
      <c r="AM2" s="189"/>
      <c r="AN2" s="192"/>
      <c r="AO2" s="175"/>
      <c r="AP2" s="175"/>
      <c r="AQ2" s="175"/>
      <c r="AR2" s="192"/>
      <c r="AS2" s="178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5.5" customHeight="1">
      <c r="A3" s="14"/>
      <c r="B3" s="36"/>
      <c r="C3" s="2"/>
      <c r="D3" s="44"/>
      <c r="E3" s="2"/>
      <c r="F3" s="36"/>
      <c r="G3" s="2"/>
      <c r="H3" s="44"/>
      <c r="I3" s="41"/>
      <c r="J3" s="116"/>
      <c r="L3" s="47" t="s">
        <v>60</v>
      </c>
      <c r="M3" s="172"/>
      <c r="N3" s="173"/>
      <c r="O3" s="172"/>
      <c r="P3" s="173"/>
      <c r="Q3" s="172"/>
      <c r="R3" s="173"/>
      <c r="S3" s="172"/>
      <c r="T3" s="173"/>
      <c r="U3" s="172"/>
      <c r="V3" s="173"/>
      <c r="W3" s="172"/>
      <c r="X3" s="173"/>
      <c r="Y3" s="172"/>
      <c r="Z3" s="173"/>
      <c r="AA3" s="172"/>
      <c r="AB3" s="173"/>
      <c r="AC3" s="198"/>
      <c r="AD3" s="199"/>
      <c r="AE3" s="198"/>
      <c r="AF3" s="199"/>
      <c r="AG3" s="198"/>
      <c r="AH3" s="199"/>
      <c r="AI3" s="186"/>
      <c r="AJ3" s="189"/>
      <c r="AK3" s="189"/>
      <c r="AL3" s="189"/>
      <c r="AM3" s="189"/>
      <c r="AN3" s="192"/>
      <c r="AO3" s="175"/>
      <c r="AP3" s="175"/>
      <c r="AQ3" s="175"/>
      <c r="AR3" s="192"/>
      <c r="AS3" s="178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ht="22.5" customHeight="1">
      <c r="B4" s="37"/>
      <c r="C4" s="143" t="s">
        <v>54</v>
      </c>
      <c r="D4" s="143"/>
      <c r="E4" s="143"/>
      <c r="F4" s="143"/>
      <c r="G4" s="143"/>
      <c r="H4" s="46"/>
      <c r="I4" s="41" t="s">
        <v>0</v>
      </c>
      <c r="J4" s="116" t="s">
        <v>1</v>
      </c>
      <c r="L4" s="28" t="s">
        <v>37</v>
      </c>
      <c r="M4" s="172"/>
      <c r="N4" s="173"/>
      <c r="O4" s="172"/>
      <c r="P4" s="173"/>
      <c r="Q4" s="172"/>
      <c r="R4" s="173"/>
      <c r="S4" s="172"/>
      <c r="T4" s="173"/>
      <c r="U4" s="172"/>
      <c r="V4" s="173"/>
      <c r="W4" s="172"/>
      <c r="X4" s="173"/>
      <c r="Y4" s="172"/>
      <c r="Z4" s="173"/>
      <c r="AA4" s="172"/>
      <c r="AB4" s="173"/>
      <c r="AC4" s="198"/>
      <c r="AD4" s="199"/>
      <c r="AE4" s="198"/>
      <c r="AF4" s="199"/>
      <c r="AG4" s="198"/>
      <c r="AH4" s="199"/>
      <c r="AI4" s="186"/>
      <c r="AJ4" s="189"/>
      <c r="AK4" s="189"/>
      <c r="AL4" s="189"/>
      <c r="AM4" s="189"/>
      <c r="AN4" s="192"/>
      <c r="AO4" s="175"/>
      <c r="AP4" s="175"/>
      <c r="AQ4" s="175"/>
      <c r="AR4" s="192"/>
      <c r="AS4" s="178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2.5" customHeight="1">
      <c r="A5" s="11" t="s">
        <v>3</v>
      </c>
      <c r="B5" s="38">
        <v>1</v>
      </c>
      <c r="C5" s="50" t="s">
        <v>38</v>
      </c>
      <c r="D5" s="60"/>
      <c r="E5" s="51" t="s">
        <v>2</v>
      </c>
      <c r="F5" s="52">
        <v>5</v>
      </c>
      <c r="G5" s="50" t="s">
        <v>34</v>
      </c>
      <c r="H5" s="60"/>
      <c r="I5" s="51">
        <v>9</v>
      </c>
      <c r="J5" s="58">
        <v>10.199999999999999</v>
      </c>
      <c r="L5" s="29"/>
      <c r="M5" s="172"/>
      <c r="N5" s="173"/>
      <c r="O5" s="194"/>
      <c r="P5" s="195"/>
      <c r="Q5" s="194"/>
      <c r="R5" s="195"/>
      <c r="S5" s="194"/>
      <c r="T5" s="195"/>
      <c r="U5" s="194"/>
      <c r="V5" s="195"/>
      <c r="W5" s="194"/>
      <c r="X5" s="195"/>
      <c r="Y5" s="194"/>
      <c r="Z5" s="195"/>
      <c r="AA5" s="194"/>
      <c r="AB5" s="195"/>
      <c r="AC5" s="200"/>
      <c r="AD5" s="201"/>
      <c r="AE5" s="200"/>
      <c r="AF5" s="201"/>
      <c r="AG5" s="200"/>
      <c r="AH5" s="201"/>
      <c r="AI5" s="187"/>
      <c r="AJ5" s="190"/>
      <c r="AK5" s="190"/>
      <c r="AL5" s="190"/>
      <c r="AM5" s="190"/>
      <c r="AN5" s="193"/>
      <c r="AO5" s="176"/>
      <c r="AP5" s="176"/>
      <c r="AQ5" s="176"/>
      <c r="AR5" s="193"/>
      <c r="AS5" s="179"/>
      <c r="AU5" s="19" t="str">
        <f>L6</f>
        <v>Waikato</v>
      </c>
      <c r="AV5" s="19" t="str">
        <f>L8</f>
        <v>Otago</v>
      </c>
      <c r="AW5" s="19" t="str">
        <f>L10</f>
        <v>Counties Manukau</v>
      </c>
      <c r="AX5" s="19" t="str">
        <f>L12</f>
        <v>North Harbour</v>
      </c>
      <c r="AY5" s="19" t="str">
        <f>L14</f>
        <v>Southland</v>
      </c>
      <c r="AZ5" s="19" t="str">
        <f>L16</f>
        <v>Wellington</v>
      </c>
      <c r="BA5" s="19" t="str">
        <f>L18</f>
        <v>Canterbury</v>
      </c>
      <c r="BB5" s="19" t="str">
        <f>L20</f>
        <v>Auckland</v>
      </c>
      <c r="BC5" s="19">
        <f>L22</f>
        <v>0</v>
      </c>
      <c r="BD5" s="19">
        <f>L24</f>
        <v>0</v>
      </c>
      <c r="BE5" s="19" t="s">
        <v>22</v>
      </c>
    </row>
    <row r="6" spans="1:57" ht="22.5" customHeight="1">
      <c r="A6" s="14"/>
      <c r="B6" s="38">
        <v>8</v>
      </c>
      <c r="C6" s="50" t="s">
        <v>35</v>
      </c>
      <c r="D6" s="60"/>
      <c r="E6" s="51" t="s">
        <v>2</v>
      </c>
      <c r="F6" s="52">
        <v>4</v>
      </c>
      <c r="G6" s="50" t="s">
        <v>25</v>
      </c>
      <c r="H6" s="60"/>
      <c r="I6" s="51">
        <v>10</v>
      </c>
      <c r="J6" s="58">
        <v>10.199999999999999</v>
      </c>
      <c r="L6" s="164" t="str">
        <f>C5</f>
        <v>Waikato</v>
      </c>
      <c r="M6" s="160" t="str">
        <f>IF(AND(M7="",N7=""),"",IF(M7=N7,2,IF(M7="F",0,IF(N7="F",3,IF(M7&gt;N7,3,IF(M7&lt;N7,1,""))))))</f>
        <v/>
      </c>
      <c r="N6" s="161"/>
      <c r="O6" s="154" t="str">
        <f>IF(AND(O7="",P7=""),"",IF(AND(O7=0,P7=0),"",IF(O7=P7,2,IF(O7="F",0,IF(P7="F",3,IF(O7&gt;P7,3,IF(O7&lt;P7,1,"")))))))</f>
        <v/>
      </c>
      <c r="P6" s="155"/>
      <c r="Q6" s="154" t="str">
        <f>IF(AND(Q7="",R7=""),"",IF(AND(Q7=0,R7=0),"",IF(Q7=R7,2,IF(Q7="F",0,IF(R7="F",3,IF(Q7&gt;R7,3,IF(Q7&lt;R7,1,"")))))))</f>
        <v/>
      </c>
      <c r="R6" s="155"/>
      <c r="S6" s="154" t="str">
        <f>IF(AND(S7="",T7=""),"",IF(AND(S7=0,T7=0),"",IF(S7=T7,2,IF(S7="F",0,IF(T7="F",3,IF(S7&gt;T7,3,IF(S7&lt;T7,1,"")))))))</f>
        <v/>
      </c>
      <c r="T6" s="155"/>
      <c r="U6" s="154" t="str">
        <f>IF(AND(U7="",V7=""),"",IF(AND(U7=0,V7=0),"",IF(U7=V7,2,IF(U7="F",0,IF(V7="F",3,IF(U7&gt;V7,3,IF(U7&lt;V7,1,"")))))))</f>
        <v/>
      </c>
      <c r="V6" s="155"/>
      <c r="W6" s="154" t="str">
        <f>IF(AND(W7="",X7=""),"",IF(AND(W7=0,X7=0),"",IF(W7=X7,2,IF(W7="F",0,IF(X7="F",3,IF(W7&gt;X7,3,IF(W7&lt;X7,1,"")))))))</f>
        <v/>
      </c>
      <c r="X6" s="155"/>
      <c r="Y6" s="154" t="str">
        <f>IF(AND(Y7="",Z7=""),"",IF(AND(Y7=0,Z7=0),"",IF(Y7=Z7,2,IF(Y7="F",0,IF(Z7="F",3,IF(Y7&gt;Z7,3,IF(Y7&lt;Z7,1,"")))))))</f>
        <v/>
      </c>
      <c r="Z6" s="155"/>
      <c r="AA6" s="154" t="str">
        <f>IF(AND(AA7="",AB7=""),"",IF(AND(AA7=0,AB7=0),"",IF(AA7=AB7,2,IF(AA7="F",0,IF(AB7="F",3,IF(AA7&gt;AB7,3,IF(AA7&lt;AB7,1,"")))))))</f>
        <v/>
      </c>
      <c r="AB6" s="155"/>
      <c r="AC6" s="154" t="str">
        <f>IF(AND(AC7="",AD7=""),"",IF(AND(AC7=0,AD7=0),"",IF(AC7=AD7,2,IF(AC7="F",0,IF(AD7="F",3,IF(AC7&gt;AD7,3,IF(AC7&lt;AD7,1,"")))))))</f>
        <v/>
      </c>
      <c r="AD6" s="155"/>
      <c r="AE6" s="154" t="str">
        <f>IF(AND(AE7="",AF7=""),"",IF(AND(AE7=0,AF7=0),"",IF(AE7=AF7,2,IF(AE7="F",0,IF(AF7="F",3,IF(AE7&gt;AF7,3,IF(AE7&lt;AF7,1,"")))))))</f>
        <v/>
      </c>
      <c r="AF6" s="155"/>
      <c r="AG6" s="154" t="str">
        <f>IF(AND(AG7="",AH7=""),"",IF(AND(AG7=0,AH7=0),"",IF(AG7=AH7,2,IF(AG7="F",0,IF(AH7="F",3,IF(AG7&gt;AH7,3,IF(AG7&lt;AH7,1,"")))))))</f>
        <v/>
      </c>
      <c r="AH6" s="155"/>
      <c r="AI6" s="157">
        <f>COUNTIF(M6:AF6,"&lt;4")</f>
        <v>0</v>
      </c>
      <c r="AJ6" s="151">
        <f>COUNTIF(M6:AG6,"3")</f>
        <v>0</v>
      </c>
      <c r="AK6" s="151">
        <f>COUNTIF(M6:AG6,"2")</f>
        <v>0</v>
      </c>
      <c r="AL6" s="151">
        <f>COUNTIF(M6:AG6,"1")</f>
        <v>0</v>
      </c>
      <c r="AM6" s="151">
        <f>COUNTIF(M6:AG6,"0")</f>
        <v>0</v>
      </c>
      <c r="AN6" s="166" t="str">
        <f>IF(OR(L6="",BE7=0),"",SUM(AG6,AE6,AC6,AA6,Y6,W6,U6,S6,Q6,O6,M6))</f>
        <v/>
      </c>
      <c r="AO6" s="144">
        <f>SUM(AG7,AE7,AC7,AA7,Y7,W7,U7,S7,Q7,O7,M7)</f>
        <v>0</v>
      </c>
      <c r="AP6" s="144">
        <f>SUM(AH7,AF7,AD7,AB7,Z7,X7,V7,T7,R7,P7,N7)</f>
        <v>0</v>
      </c>
      <c r="AQ6" s="144">
        <f>AO6-AP6</f>
        <v>0</v>
      </c>
      <c r="AR6" s="157" t="str">
        <f>IF(OR(L6="",BE7=0),"",1+COUNTIF(AU7:BD7,"Less"))</f>
        <v/>
      </c>
      <c r="AS6" s="146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2.5" customHeight="1">
      <c r="A7" s="12"/>
      <c r="B7" s="38">
        <v>7</v>
      </c>
      <c r="C7" s="50" t="s">
        <v>26</v>
      </c>
      <c r="D7" s="60"/>
      <c r="E7" s="51" t="s">
        <v>2</v>
      </c>
      <c r="F7" s="52">
        <v>3</v>
      </c>
      <c r="G7" s="50" t="s">
        <v>39</v>
      </c>
      <c r="H7" s="60"/>
      <c r="I7" s="51">
        <v>11</v>
      </c>
      <c r="J7" s="58">
        <v>10.199999999999999</v>
      </c>
      <c r="L7" s="164"/>
      <c r="M7" s="20"/>
      <c r="N7" s="21"/>
      <c r="O7" s="22">
        <f>IF(N9="","",N9)</f>
        <v>0</v>
      </c>
      <c r="P7" s="22">
        <f>IF(M9="","",M9)</f>
        <v>0</v>
      </c>
      <c r="Q7" s="22">
        <f>IF(N11="","",N11)</f>
        <v>0</v>
      </c>
      <c r="R7" s="22">
        <f>IF(M11="","",M11)</f>
        <v>0</v>
      </c>
      <c r="S7" s="22">
        <f>IF(N13="","",N13)</f>
        <v>0</v>
      </c>
      <c r="T7" s="22">
        <f>IF(M13="","",M13)</f>
        <v>0</v>
      </c>
      <c r="U7" s="22">
        <f>IF(N15="","",N15)</f>
        <v>0</v>
      </c>
      <c r="V7" s="22">
        <f>IF(M15="","",M15)</f>
        <v>0</v>
      </c>
      <c r="W7" s="22">
        <f>IF(N17="","",N17)</f>
        <v>0</v>
      </c>
      <c r="X7" s="22">
        <f>IF(M17="","",M17)</f>
        <v>0</v>
      </c>
      <c r="Y7" s="22">
        <f>IF(N19="","",N19)</f>
        <v>0</v>
      </c>
      <c r="Z7" s="22">
        <f>IF(M19="","",M19)</f>
        <v>0</v>
      </c>
      <c r="AA7" s="22">
        <f>IF(N21="","",N21)</f>
        <v>0</v>
      </c>
      <c r="AB7" s="22">
        <f>IF(M21="","",M21)</f>
        <v>0</v>
      </c>
      <c r="AC7" s="22" t="str">
        <f>IF(N23="","",N23)</f>
        <v/>
      </c>
      <c r="AD7" s="22" t="str">
        <f>IF(M23="","",M23)</f>
        <v/>
      </c>
      <c r="AE7" s="22" t="str">
        <f>IF(N25="","",N25)</f>
        <v/>
      </c>
      <c r="AF7" s="22" t="str">
        <f>IF(M25="","",M25)</f>
        <v/>
      </c>
      <c r="AG7" s="22" t="str">
        <f>IF(N27="","",N27)</f>
        <v/>
      </c>
      <c r="AH7" s="22" t="str">
        <f>IF(M27="","",M27)</f>
        <v/>
      </c>
      <c r="AI7" s="162"/>
      <c r="AJ7" s="153"/>
      <c r="AK7" s="153"/>
      <c r="AL7" s="153"/>
      <c r="AM7" s="153"/>
      <c r="AN7" s="167"/>
      <c r="AO7" s="168"/>
      <c r="AP7" s="168"/>
      <c r="AQ7" s="168"/>
      <c r="AR7" s="162"/>
      <c r="AS7" s="159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2.5" customHeight="1">
      <c r="A8" s="15"/>
      <c r="B8" s="38">
        <v>6</v>
      </c>
      <c r="C8" s="50" t="s">
        <v>30</v>
      </c>
      <c r="D8" s="60"/>
      <c r="E8" s="51" t="s">
        <v>2</v>
      </c>
      <c r="F8" s="52">
        <v>2</v>
      </c>
      <c r="G8" s="50" t="s">
        <v>32</v>
      </c>
      <c r="H8" s="60"/>
      <c r="I8" s="51">
        <v>12</v>
      </c>
      <c r="J8" s="58">
        <v>10.199999999999999</v>
      </c>
      <c r="L8" s="164" t="str">
        <f>G8</f>
        <v>Otago</v>
      </c>
      <c r="M8" s="154" t="str">
        <f>IF(AND(M9="",N9=""),"",IF(AND(M9=0,N9=0),"",IF(M9=N9,2,IF(M9="F",0,IF(N9="F",3,IF(M9&gt;N9,3,IF(M9&lt;N9,1,"")))))))</f>
        <v/>
      </c>
      <c r="N8" s="155"/>
      <c r="O8" s="160"/>
      <c r="P8" s="161"/>
      <c r="Q8" s="154" t="str">
        <f>IF(AND(Q9="",R9=""),"",IF(AND(Q9=0,R9=0),"",IF(Q9=R9,2,IF(Q9="F",0,IF(R9="F",3,IF(Q9&gt;R9,3,IF(Q9&lt;R9,1,"")))))))</f>
        <v/>
      </c>
      <c r="R8" s="155"/>
      <c r="S8" s="154" t="str">
        <f>IF(AND(S9="",T9=""),"",IF(AND(S9=0,T9=0),"",IF(S9=T9,2,IF(S9="F",0,IF(T9="F",3,IF(S9&gt;T9,3,IF(S9&lt;T9,1,"")))))))</f>
        <v/>
      </c>
      <c r="T8" s="155"/>
      <c r="U8" s="154" t="str">
        <f>IF(AND(U9="",V9=""),"",IF(AND(U9=0,V9=0),"",IF(U9=V9,2,IF(U9="F",0,IF(V9="F",3,IF(U9&gt;V9,3,IF(U9&lt;V9,1,"")))))))</f>
        <v/>
      </c>
      <c r="V8" s="155"/>
      <c r="W8" s="154" t="str">
        <f>IF(AND(W9="",X9=""),"",IF(AND(W9=0,X9=0),"",IF(W9=X9,2,IF(W9="F",0,IF(X9="F",3,IF(W9&gt;X9,3,IF(W9&lt;X9,1,"")))))))</f>
        <v/>
      </c>
      <c r="X8" s="155"/>
      <c r="Y8" s="154" t="str">
        <f>IF(AND(Y9="",Z9=""),"",IF(AND(Y9=0,Z9=0),"",IF(Y9=Z9,2,IF(Y9="F",0,IF(Z9="F",3,IF(Y9&gt;Z9,3,IF(Y9&lt;Z9,1,"")))))))</f>
        <v/>
      </c>
      <c r="Z8" s="155"/>
      <c r="AA8" s="154" t="str">
        <f>IF(AND(AA9="",AB9=""),"",IF(AND(AA9=0,AB9=0),"",IF(AA9=AB9,2,IF(AA9="F",0,IF(AB9="F",3,IF(AA9&gt;AB9,3,IF(AA9&lt;AB9,1,"")))))))</f>
        <v/>
      </c>
      <c r="AB8" s="155"/>
      <c r="AC8" s="154" t="str">
        <f>IF(AND(AC9="",AD9=""),"",IF(AND(AC9=0,AD9=0),"",IF(AC9=AD9,2,IF(AC9="F",0,IF(AD9="F",3,IF(AC9&gt;AD9,3,IF(AC9&lt;AD9,1,"")))))))</f>
        <v/>
      </c>
      <c r="AD8" s="155"/>
      <c r="AE8" s="154" t="str">
        <f>IF(AND(AE9="",AF9=""),"",IF(AND(AE9=0,AF9=0),"",IF(AE9=AF9,2,IF(AE9="F",0,IF(AF9="F",3,IF(AE9&gt;AF9,3,IF(AE9&lt;AF9,1,"")))))))</f>
        <v/>
      </c>
      <c r="AF8" s="155"/>
      <c r="AG8" s="154" t="str">
        <f>IF(AND(AG9="",AH9=""),"",IF(AND(AG9=0,AH9=0),"",IF(AG9=AH9,2,IF(AG9="F",0,IF(AH9="F",3,IF(AG9&gt;AH9,3,IF(AG9&lt;AH9,1,"")))))))</f>
        <v/>
      </c>
      <c r="AH8" s="155"/>
      <c r="AI8" s="157">
        <f>COUNTIF(M8:AF8,"&lt;4")</f>
        <v>0</v>
      </c>
      <c r="AJ8" s="151">
        <f>COUNTIF(M8:AG8,"3")</f>
        <v>0</v>
      </c>
      <c r="AK8" s="151">
        <f>COUNTIF(M8:AG8,"2")</f>
        <v>0</v>
      </c>
      <c r="AL8" s="151">
        <f>COUNTIF(M8:AG8,"1")</f>
        <v>0</v>
      </c>
      <c r="AM8" s="151">
        <f>COUNTIF(M8:AG8,"0")</f>
        <v>0</v>
      </c>
      <c r="AN8" s="166" t="str">
        <f>IF(OR(L8="",BE9=0),"",SUM(AG8,AE8,AC8,AA8,Y8,W8,U8,S8,Q8,O8,M8))</f>
        <v/>
      </c>
      <c r="AO8" s="144">
        <f>SUM(AG9,AE9,AC9,AA9,Y9,W9,U9,S9,Q9,O9,M9)</f>
        <v>0</v>
      </c>
      <c r="AP8" s="144">
        <f>SUM(AH9,AF9,AD9,AB9,Z9,X9,V9,T9,R9,P9,N9)</f>
        <v>0</v>
      </c>
      <c r="AQ8" s="144">
        <f>AO8-AP8</f>
        <v>0</v>
      </c>
      <c r="AR8" s="157" t="str">
        <f>IF(OR(L8="",BE9=0),"",1+COUNTIF(AU9:BD9,"Less"))</f>
        <v/>
      </c>
      <c r="AS8" s="146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2.5" customHeight="1">
      <c r="A9" s="15"/>
      <c r="B9" s="38"/>
      <c r="C9" s="50"/>
      <c r="D9" s="77"/>
      <c r="E9" s="51"/>
      <c r="F9" s="52"/>
      <c r="G9" s="50"/>
      <c r="H9" s="61"/>
      <c r="I9" s="51"/>
      <c r="J9" s="58"/>
      <c r="L9" s="164"/>
      <c r="M9" s="23">
        <f>H23</f>
        <v>0</v>
      </c>
      <c r="N9" s="23">
        <f>D23</f>
        <v>0</v>
      </c>
      <c r="O9" s="20"/>
      <c r="P9" s="21"/>
      <c r="Q9" s="22">
        <f>IF(P11="","",P11)</f>
        <v>0</v>
      </c>
      <c r="R9" s="22">
        <f>IF(O11="","",O11)</f>
        <v>0</v>
      </c>
      <c r="S9" s="22">
        <f>IF(P13="","",P13)</f>
        <v>0</v>
      </c>
      <c r="T9" s="22">
        <f>IF(O13="","",O13)</f>
        <v>0</v>
      </c>
      <c r="U9" s="22">
        <f>IF(P15="","",P15)</f>
        <v>0</v>
      </c>
      <c r="V9" s="22">
        <f>IF(O15="","",O15)</f>
        <v>0</v>
      </c>
      <c r="W9" s="22">
        <f>IF(P17="","",P17)</f>
        <v>0</v>
      </c>
      <c r="X9" s="22">
        <f>IF(O17="","",O17)</f>
        <v>0</v>
      </c>
      <c r="Y9" s="22">
        <f>IF(P19="","",P19)</f>
        <v>0</v>
      </c>
      <c r="Z9" s="22">
        <f>IF(O19="","",O19)</f>
        <v>0</v>
      </c>
      <c r="AA9" s="22">
        <f>IF(P21="","",P21)</f>
        <v>0</v>
      </c>
      <c r="AB9" s="22">
        <f>IF(O21="","",O21)</f>
        <v>0</v>
      </c>
      <c r="AC9" s="22" t="str">
        <f>IF(P23="","",P23)</f>
        <v/>
      </c>
      <c r="AD9" s="22" t="str">
        <f>IF(O23="","",O23)</f>
        <v/>
      </c>
      <c r="AE9" s="22" t="str">
        <f>IF(P25="","",P25)</f>
        <v/>
      </c>
      <c r="AF9" s="22" t="str">
        <f>IF(O25="","",O25)</f>
        <v/>
      </c>
      <c r="AG9" s="22" t="str">
        <f>IF(P27="","",P27)</f>
        <v/>
      </c>
      <c r="AH9" s="22" t="str">
        <f>IF(O27="","",O27)</f>
        <v/>
      </c>
      <c r="AI9" s="162"/>
      <c r="AJ9" s="153"/>
      <c r="AK9" s="153"/>
      <c r="AL9" s="153"/>
      <c r="AM9" s="153"/>
      <c r="AN9" s="167"/>
      <c r="AO9" s="168"/>
      <c r="AP9" s="168"/>
      <c r="AQ9" s="168"/>
      <c r="AR9" s="162"/>
      <c r="AS9" s="159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22.5" customHeight="1">
      <c r="B10" s="38"/>
      <c r="C10" s="143"/>
      <c r="D10" s="143"/>
      <c r="E10" s="143"/>
      <c r="F10" s="143"/>
      <c r="G10" s="143"/>
      <c r="H10" s="9"/>
      <c r="L10" s="164" t="str">
        <f>G7</f>
        <v>Counties Manukau</v>
      </c>
      <c r="M10" s="154" t="str">
        <f>IF(AND(M11="",N11=""),"",IF(AND(M11=0,N11=0),"",IF(M11=N11,2,IF(M11="F",0,IF(N11="F",3,IF(M11&gt;N11,3,IF(M11&lt;N11,1,"")))))))</f>
        <v/>
      </c>
      <c r="N10" s="155"/>
      <c r="O10" s="154" t="str">
        <f>IF(AND(O11="",P11=""),"",IF(AND(O11=0,P11=0),"",IF(O11=P11,2,IF(O11="F",0,IF(P11="F",3,IF(O11&gt;P11,3,IF(O11&lt;P11,1,"")))))))</f>
        <v/>
      </c>
      <c r="P10" s="155"/>
      <c r="Q10" s="160" t="str">
        <f>IF(AND(Q11="",R11=""),"",IF(Q11=R11,2,IF(Q11="F",0,IF(R11="F",3,IF(Q11&gt;R11,3,IF(Q11&lt;R11,1,""))))))</f>
        <v/>
      </c>
      <c r="R10" s="161"/>
      <c r="S10" s="154" t="str">
        <f>IF(AND(S11="",T11=""),"",IF(AND(S11=0,T11=0),"",IF(S11=T11,2,IF(S11="F",0,IF(T11="F",3,IF(S11&gt;T11,3,IF(S11&lt;T11,1,"")))))))</f>
        <v/>
      </c>
      <c r="T10" s="155"/>
      <c r="U10" s="154" t="str">
        <f>IF(AND(U11="",V11=""),"",IF(AND(U11=0,V11=0),"",IF(U11=V11,2,IF(U11="F",0,IF(V11="F",3,IF(U11&gt;V11,3,IF(U11&lt;V11,1,"")))))))</f>
        <v/>
      </c>
      <c r="V10" s="155"/>
      <c r="W10" s="154" t="str">
        <f>IF(AND(W11="",X11=""),"",IF(AND(W11=0,X11=0),"",IF(W11=X11,2,IF(W11="F",0,IF(X11="F",3,IF(W11&gt;X11,3,IF(W11&lt;X11,1,"")))))))</f>
        <v/>
      </c>
      <c r="X10" s="155"/>
      <c r="Y10" s="154" t="str">
        <f>IF(AND(Y11="",Z11=""),"",IF(AND(Y11=0,Z11=0),"",IF(Y11=Z11,2,IF(Y11="F",0,IF(Z11="F",3,IF(Y11&gt;Z11,3,IF(Y11&lt;Z11,1,"")))))))</f>
        <v/>
      </c>
      <c r="Z10" s="155"/>
      <c r="AA10" s="154" t="str">
        <f>IF(AND(AA11="",AB11=""),"",IF(AND(AA11=0,AB11=0),"",IF(AA11=AB11,2,IF(AA11="F",0,IF(AB11="F",3,IF(AA11&gt;AB11,3,IF(AA11&lt;AB11,1,"")))))))</f>
        <v/>
      </c>
      <c r="AB10" s="155"/>
      <c r="AC10" s="154" t="str">
        <f>IF(AND(AC11="",AD11=""),"",IF(AND(AC11=0,AD11=0),"",IF(AC11=AD11,2,IF(AC11="F",0,IF(AD11="F",3,IF(AC11&gt;AD11,3,IF(AC11&lt;AD11,1,"")))))))</f>
        <v/>
      </c>
      <c r="AD10" s="155"/>
      <c r="AE10" s="154" t="str">
        <f>IF(AND(AE11="",AF11=""),"",IF(AND(AE11=0,AF11=0),"",IF(AE11=AF11,2,IF(AE11="F",0,IF(AF11="F",3,IF(AE11&gt;AF11,3,IF(AE11&lt;AF11,1,"")))))))</f>
        <v/>
      </c>
      <c r="AF10" s="155"/>
      <c r="AG10" s="154" t="str">
        <f>IF(AND(AG11="",AH11=""),"",IF(AND(AG11=0,AH11=0),"",IF(AG11=AH11,2,IF(AG11="F",0,IF(AH11="F",3,IF(AG11&gt;AH11,3,IF(AG11&lt;AH11,1,"")))))))</f>
        <v/>
      </c>
      <c r="AH10" s="155"/>
      <c r="AI10" s="157">
        <f>COUNTIF(M10:AF10,"&lt;4")</f>
        <v>0</v>
      </c>
      <c r="AJ10" s="151">
        <f>COUNTIF(M10:AG10,"3")</f>
        <v>0</v>
      </c>
      <c r="AK10" s="151">
        <f>COUNTIF(M10:AG10,"2")</f>
        <v>0</v>
      </c>
      <c r="AL10" s="151">
        <f>COUNTIF(M10:AG10,"1")</f>
        <v>0</v>
      </c>
      <c r="AM10" s="151">
        <f>COUNTIF(M10:AG10,"0")</f>
        <v>0</v>
      </c>
      <c r="AN10" s="166" t="str">
        <f>IF(OR(L10="",BE11=0),"",SUM(AG10,AE10,AC10,AA10,Y10,W10,U10,S10,Q10,O10,M10))</f>
        <v/>
      </c>
      <c r="AO10" s="144">
        <f>SUM(AG11,AE11,AC11,AA11,Y11,W11,U11,S11,Q11,O11,M11)</f>
        <v>0</v>
      </c>
      <c r="AP10" s="144">
        <f>SUM(AH11,AF11,AD11,AB11,Z11,X11,V11,T11,R11,P11,N11)</f>
        <v>0</v>
      </c>
      <c r="AQ10" s="144">
        <f>AO10-AP10</f>
        <v>0</v>
      </c>
      <c r="AR10" s="157" t="str">
        <f>IF(OR(L10="",BE11=0),"",1+COUNTIF(AU11:BD11,"Less"))</f>
        <v/>
      </c>
      <c r="AS10" s="146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2.5" customHeight="1">
      <c r="A11" s="12" t="s">
        <v>4</v>
      </c>
      <c r="B11" s="38">
        <v>1</v>
      </c>
      <c r="C11" s="50" t="str">
        <f>C5</f>
        <v>Waikato</v>
      </c>
      <c r="D11" s="60"/>
      <c r="E11" s="51" t="s">
        <v>2</v>
      </c>
      <c r="F11" s="52">
        <v>4</v>
      </c>
      <c r="G11" s="50" t="str">
        <f>G6</f>
        <v>North Harbour</v>
      </c>
      <c r="H11" s="60"/>
      <c r="I11" s="51">
        <v>1</v>
      </c>
      <c r="J11" s="57">
        <v>12.2</v>
      </c>
      <c r="L11" s="164"/>
      <c r="M11" s="23">
        <f>H17</f>
        <v>0</v>
      </c>
      <c r="N11" s="23">
        <f>D17</f>
        <v>0</v>
      </c>
      <c r="O11" s="23">
        <f>H44</f>
        <v>0</v>
      </c>
      <c r="P11" s="23">
        <f>D44</f>
        <v>0</v>
      </c>
      <c r="Q11" s="20"/>
      <c r="R11" s="21"/>
      <c r="S11" s="22">
        <f>IF(R13="","",R13)</f>
        <v>0</v>
      </c>
      <c r="T11" s="22">
        <f>IF(Q13="","",Q13)</f>
        <v>0</v>
      </c>
      <c r="U11" s="22">
        <f>IF(R15="","",R15)</f>
        <v>0</v>
      </c>
      <c r="V11" s="22">
        <f>IF(Q15="","",Q15)</f>
        <v>0</v>
      </c>
      <c r="W11" s="22">
        <f>IF(R17="","",R17)</f>
        <v>0</v>
      </c>
      <c r="X11" s="22">
        <f>IF(Q17="","",Q17)</f>
        <v>0</v>
      </c>
      <c r="Y11" s="22">
        <f>IF(R19="","",R19)</f>
        <v>0</v>
      </c>
      <c r="Z11" s="22">
        <f>IF(Q19="","",Q19)</f>
        <v>0</v>
      </c>
      <c r="AA11" s="22">
        <f>IF(R21="","",R21)</f>
        <v>0</v>
      </c>
      <c r="AB11" s="22">
        <f>IF(Q21="","",Q21)</f>
        <v>0</v>
      </c>
      <c r="AC11" s="22" t="str">
        <f>IF(R23="","",R23)</f>
        <v/>
      </c>
      <c r="AD11" s="22" t="str">
        <f>IF(Q23="","",Q23)</f>
        <v/>
      </c>
      <c r="AE11" s="22" t="str">
        <f>IF(R25="","",R25)</f>
        <v/>
      </c>
      <c r="AF11" s="22" t="str">
        <f>IF(Q25="","",Q25)</f>
        <v/>
      </c>
      <c r="AG11" s="22" t="str">
        <f>IF(R27="","",R27)</f>
        <v/>
      </c>
      <c r="AH11" s="22" t="str">
        <f>IF(Q27="","",Q27)</f>
        <v/>
      </c>
      <c r="AI11" s="162"/>
      <c r="AJ11" s="153"/>
      <c r="AK11" s="153"/>
      <c r="AL11" s="153"/>
      <c r="AM11" s="153"/>
      <c r="AN11" s="167"/>
      <c r="AO11" s="168"/>
      <c r="AP11" s="168"/>
      <c r="AQ11" s="168"/>
      <c r="AR11" s="162"/>
      <c r="AS11" s="159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2.5" customHeight="1">
      <c r="A12" s="14"/>
      <c r="B12" s="38">
        <v>5</v>
      </c>
      <c r="C12" s="50" t="str">
        <f>G5</f>
        <v>Southland</v>
      </c>
      <c r="D12" s="60"/>
      <c r="E12" s="51" t="s">
        <v>2</v>
      </c>
      <c r="F12" s="55">
        <v>3</v>
      </c>
      <c r="G12" s="50" t="str">
        <f>G7</f>
        <v>Counties Manukau</v>
      </c>
      <c r="H12" s="60"/>
      <c r="I12" s="51">
        <v>2</v>
      </c>
      <c r="J12" s="57">
        <v>12.2</v>
      </c>
      <c r="L12" s="164" t="str">
        <f>G6</f>
        <v>North Harbour</v>
      </c>
      <c r="M12" s="154" t="str">
        <f>IF(AND(M13="",N13=""),"",IF(AND(M13=0,N13=0),"",IF(M13=N13,2,IF(M13="F",0,IF(N13="F",3,IF(M13&gt;N13,3,IF(M13&lt;N13,1,"")))))))</f>
        <v/>
      </c>
      <c r="N12" s="155"/>
      <c r="O12" s="154" t="str">
        <f>IF(AND(O13="",P13=""),"",IF(AND(O13=0,P13=0),"",IF(O13=P13,2,IF(O13="F",0,IF(P13="F",3,IF(O13&gt;P13,3,IF(O13&lt;P13,1,"")))))))</f>
        <v/>
      </c>
      <c r="P12" s="155"/>
      <c r="Q12" s="154" t="str">
        <f>IF(AND(Q13="",R13=""),"",IF(AND(Q13=0,R13=0),"",IF(Q13=R13,2,IF(Q13="F",0,IF(R13="F",3,IF(Q13&gt;R13,3,IF(Q13&lt;R13,1,"")))))))</f>
        <v/>
      </c>
      <c r="R12" s="155"/>
      <c r="S12" s="160"/>
      <c r="T12" s="161"/>
      <c r="U12" s="154" t="str">
        <f>IF(AND(U13="",V13=""),"",IF(AND(U13=0,V13=0),"",IF(U13=V13,2,IF(U13="F",0,IF(V13="F",3,IF(U13&gt;V13,3,IF(U13&lt;V13,1,"")))))))</f>
        <v/>
      </c>
      <c r="V12" s="155"/>
      <c r="W12" s="154" t="str">
        <f>IF(AND(W13="",X13=""),"",IF(AND(W13=0,X13=0),"",IF(W13=X13,2,IF(W13="F",0,IF(X13="F",3,IF(W13&gt;X13,3,IF(W13&lt;X13,1,"")))))))</f>
        <v/>
      </c>
      <c r="X12" s="155"/>
      <c r="Y12" s="154" t="str">
        <f>IF(AND(Y13="",Z13=""),"",IF(AND(Y13=0,Z13=0),"",IF(Y13=Z13,2,IF(Y13="F",0,IF(Z13="F",3,IF(Y13&gt;Z13,3,IF(Y13&lt;Z13,1,"")))))))</f>
        <v/>
      </c>
      <c r="Z12" s="155"/>
      <c r="AA12" s="154" t="str">
        <f>IF(AND(AA13="",AB13=""),"",IF(AND(AA13=0,AB13=0),"",IF(AA13=AB13,2,IF(AA13="F",0,IF(AB13="F",3,IF(AA13&gt;AB13,3,IF(AA13&lt;AB13,1,"")))))))</f>
        <v/>
      </c>
      <c r="AB12" s="155"/>
      <c r="AC12" s="154" t="str">
        <f>IF(AND(AC13="",AD13=""),"",IF(AND(AC13=0,AD13=0),"",IF(AC13=AD13,2,IF(AC13="F",0,IF(AD13="F",3,IF(AC13&gt;AD13,3,IF(AC13&lt;AD13,1,"")))))))</f>
        <v/>
      </c>
      <c r="AD12" s="155"/>
      <c r="AE12" s="154" t="str">
        <f>IF(AND(AE13="",AF13=""),"",IF(AND(AE13=0,AF13=0),"",IF(AE13=AF13,2,IF(AE13="F",0,IF(AF13="F",3,IF(AE13&gt;AF13,3,IF(AE13&lt;AF13,1,"")))))))</f>
        <v/>
      </c>
      <c r="AF12" s="155"/>
      <c r="AG12" s="154" t="str">
        <f>IF(AND(AG13="",AH13=""),"",IF(AND(AG13=0,AH13=0),"",IF(AG13=AH13,2,IF(AG13="F",0,IF(AH13="F",3,IF(AG13&gt;AH13,3,IF(AG13&lt;AH13,1,"")))))))</f>
        <v/>
      </c>
      <c r="AH12" s="155"/>
      <c r="AI12" s="157">
        <f>COUNTIF(M12:AF12,"&lt;4")</f>
        <v>0</v>
      </c>
      <c r="AJ12" s="151">
        <f>COUNTIF(M12:AG12,"3")</f>
        <v>0</v>
      </c>
      <c r="AK12" s="151">
        <f>COUNTIF(M12:AG12,"2")</f>
        <v>0</v>
      </c>
      <c r="AL12" s="151">
        <f>COUNTIF(M12:AG12,"1")</f>
        <v>0</v>
      </c>
      <c r="AM12" s="151">
        <f>COUNTIF(M12:AG12,"0")</f>
        <v>0</v>
      </c>
      <c r="AN12" s="166" t="str">
        <f>IF(OR(L12="",BE13=0),"",SUM(AG12,AE12,AC12,AA12,Y12,W12,U12,S12,Q12,O12,M12))</f>
        <v/>
      </c>
      <c r="AO12" s="144">
        <f>SUM(AG13,AE13,AC13,AA13,Y13,W13,U13,S13,Q13,O13,M13)</f>
        <v>0</v>
      </c>
      <c r="AP12" s="144">
        <f>SUM(AH13,AF13,AD13,AB13,Z13,X13,V13,T13,R13,P13,N13)</f>
        <v>0</v>
      </c>
      <c r="AQ12" s="144">
        <f>AO12-AP12</f>
        <v>0</v>
      </c>
      <c r="AR12" s="157" t="str">
        <f>IF(OR(L12="",BE13=0),"",1+COUNTIF(AU13:BD13,"Less"))</f>
        <v/>
      </c>
      <c r="AS12" s="146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2.5" customHeight="1">
      <c r="A13" s="14"/>
      <c r="B13" s="38">
        <v>8</v>
      </c>
      <c r="C13" s="50" t="str">
        <f>C6</f>
        <v>Auckland</v>
      </c>
      <c r="D13" s="60"/>
      <c r="E13" s="51" t="s">
        <v>2</v>
      </c>
      <c r="F13" s="52">
        <v>2</v>
      </c>
      <c r="G13" s="50" t="str">
        <f>G8</f>
        <v>Otago</v>
      </c>
      <c r="H13" s="60"/>
      <c r="I13" s="51">
        <v>3</v>
      </c>
      <c r="J13" s="58">
        <v>12.2</v>
      </c>
      <c r="L13" s="164"/>
      <c r="M13" s="23">
        <f>H11</f>
        <v>0</v>
      </c>
      <c r="N13" s="23">
        <f>D11</f>
        <v>0</v>
      </c>
      <c r="O13" s="23">
        <f>D18</f>
        <v>0</v>
      </c>
      <c r="P13" s="23">
        <f>H18</f>
        <v>0</v>
      </c>
      <c r="Q13" s="23">
        <f>H38</f>
        <v>0</v>
      </c>
      <c r="R13" s="23">
        <f>D38</f>
        <v>0</v>
      </c>
      <c r="S13" s="20"/>
      <c r="T13" s="21"/>
      <c r="U13" s="22">
        <f>IF(T15="","",T15)</f>
        <v>0</v>
      </c>
      <c r="V13" s="22">
        <f>IF(S15="","",S15)</f>
        <v>0</v>
      </c>
      <c r="W13" s="22">
        <f>IF(T17="","",T17)</f>
        <v>0</v>
      </c>
      <c r="X13" s="22">
        <f>IF(S17="","",S17)</f>
        <v>0</v>
      </c>
      <c r="Y13" s="22">
        <f>IF(T19="","",T19)</f>
        <v>0</v>
      </c>
      <c r="Z13" s="22">
        <f>IF(S19="","",S19)</f>
        <v>0</v>
      </c>
      <c r="AA13" s="22">
        <f>IF(T21="","",T21)</f>
        <v>0</v>
      </c>
      <c r="AB13" s="22">
        <f>IF(S21="","",S21)</f>
        <v>0</v>
      </c>
      <c r="AC13" s="22" t="str">
        <f>IF(T23="","",T23)</f>
        <v/>
      </c>
      <c r="AD13" s="22" t="str">
        <f>IF(S23="","",S23)</f>
        <v/>
      </c>
      <c r="AE13" s="22" t="str">
        <f>IF(T25="","",T25)</f>
        <v/>
      </c>
      <c r="AF13" s="22" t="str">
        <f>IF(S25="","",S25)</f>
        <v/>
      </c>
      <c r="AG13" s="22" t="str">
        <f>IF(T27="","",T27)</f>
        <v/>
      </c>
      <c r="AH13" s="22" t="str">
        <f>IF(S27="","",S27)</f>
        <v/>
      </c>
      <c r="AI13" s="162"/>
      <c r="AJ13" s="153"/>
      <c r="AK13" s="153"/>
      <c r="AL13" s="153"/>
      <c r="AM13" s="153"/>
      <c r="AN13" s="167"/>
      <c r="AO13" s="168"/>
      <c r="AP13" s="168"/>
      <c r="AQ13" s="168"/>
      <c r="AR13" s="162"/>
      <c r="AS13" s="159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2.5" customHeight="1">
      <c r="A14" s="14"/>
      <c r="B14" s="38">
        <v>7</v>
      </c>
      <c r="C14" s="50" t="str">
        <f>C7</f>
        <v>Canterbury</v>
      </c>
      <c r="D14" s="60"/>
      <c r="E14" s="51" t="s">
        <v>2</v>
      </c>
      <c r="F14" s="52">
        <v>6</v>
      </c>
      <c r="G14" s="50" t="str">
        <f>C8</f>
        <v>Wellington</v>
      </c>
      <c r="H14" s="60"/>
      <c r="I14" s="51">
        <v>12</v>
      </c>
      <c r="J14" s="58">
        <v>12.2</v>
      </c>
      <c r="L14" s="164" t="str">
        <f>G5</f>
        <v>Southland</v>
      </c>
      <c r="M14" s="154" t="str">
        <f>IF(AND(M15="",N15=""),"",IF(AND(M15=0,N15=0),"",IF(M15=N15,2,IF(M15="F",0,IF(N15="F",3,IF(M15&gt;N15,3,IF(M15&lt;N15,1,"")))))))</f>
        <v/>
      </c>
      <c r="N14" s="155"/>
      <c r="O14" s="154" t="str">
        <f>IF(AND(O15="",P15=""),"",IF(AND(O15=0,P15=0),"",IF(O15=P15,2,IF(O15="F",0,IF(P15="F",3,IF(O15&gt;P15,3,IF(O15&lt;P15,1,"")))))))</f>
        <v/>
      </c>
      <c r="P14" s="155"/>
      <c r="Q14" s="154" t="str">
        <f>IF(AND(Q15="",R15=""),"",IF(AND(Q15=0,R15=0),"",IF(Q15=R15,2,IF(Q15="F",0,IF(R15="F",3,IF(Q15&gt;R15,3,IF(Q15&lt;R15,1,"")))))))</f>
        <v/>
      </c>
      <c r="R14" s="155"/>
      <c r="S14" s="154" t="str">
        <f>IF(AND(S15="",T15=""),"",IF(AND(S15=0,T15=0),"",IF(S15=T15,2,IF(S15="F",0,IF(T15="F",3,IF(S15&gt;T15,3,IF(S15&lt;T15,1,"")))))))</f>
        <v/>
      </c>
      <c r="T14" s="155"/>
      <c r="U14" s="160"/>
      <c r="V14" s="161"/>
      <c r="W14" s="154" t="str">
        <f>IF(AND(W15="",X15=""),"",IF(AND(W15=0,X15=0),"",IF(W15=X15,2,IF(W15="F",0,IF(X15="F",3,IF(W15&gt;X15,3,IF(W15&lt;X15,1,"")))))))</f>
        <v/>
      </c>
      <c r="X14" s="155"/>
      <c r="Y14" s="154" t="str">
        <f>IF(AND(Y15="",Z15=""),"",IF(AND(Y15=0,Z15=0),"",IF(Y15=Z15,2,IF(Y15="F",0,IF(Z15="F",3,IF(Y15&gt;Z15,3,IF(Y15&lt;Z15,1,"")))))))</f>
        <v/>
      </c>
      <c r="Z14" s="155"/>
      <c r="AA14" s="154" t="str">
        <f>IF(AND(AA15="",AB15=""),"",IF(AND(AA15=0,AB15=0),"",IF(AA15=AB15,2,IF(AA15="F",0,IF(AB15="F",3,IF(AA15&gt;AB15,3,IF(AA15&lt;AB15,1,"")))))))</f>
        <v/>
      </c>
      <c r="AB14" s="155"/>
      <c r="AC14" s="154" t="str">
        <f>IF(AND(AC15="",AD15=""),"",IF(AND(AC15=0,AD15=0),"",IF(AC15=AD15,2,IF(AC15="F",0,IF(AD15="F",3,IF(AC15&gt;AD15,3,IF(AC15&lt;AD15,1,"")))))))</f>
        <v/>
      </c>
      <c r="AD14" s="155"/>
      <c r="AE14" s="154" t="str">
        <f>IF(AND(AE15="",AF15=""),"",IF(AND(AE15=0,AF15=0),"",IF(AE15=AF15,2,IF(AE15="F",0,IF(AF15="F",3,IF(AE15&gt;AF15,3,IF(AE15&lt;AF15,1,"")))))))</f>
        <v/>
      </c>
      <c r="AF14" s="155"/>
      <c r="AG14" s="154" t="str">
        <f>IF(AND(AG15="",AH15=""),"",IF(AND(AG15=0,AH15=0),"",IF(AG15=AH15,2,IF(AG15="F",0,IF(AH15="F",3,IF(AG15&gt;AH15,3,IF(AG15&lt;AH15,1,"")))))))</f>
        <v/>
      </c>
      <c r="AH14" s="155"/>
      <c r="AI14" s="157">
        <f>COUNTIF(M14:AF14,"&lt;4")</f>
        <v>0</v>
      </c>
      <c r="AJ14" s="151">
        <f>COUNTIF(M14:AG14,"3")</f>
        <v>0</v>
      </c>
      <c r="AK14" s="151">
        <f>COUNTIF(M14:AG14,"2")</f>
        <v>0</v>
      </c>
      <c r="AL14" s="151">
        <f>COUNTIF(M14:AG14,"1")</f>
        <v>0</v>
      </c>
      <c r="AM14" s="151">
        <f>COUNTIF(M14:AG14,"0")</f>
        <v>0</v>
      </c>
      <c r="AN14" s="166" t="str">
        <f>IF(OR(L14="",BE15=0),"",SUM(AG14,AE14,AC14,AA14,Y14,W14,U14,S14,Q14,O14,M14))</f>
        <v/>
      </c>
      <c r="AO14" s="144">
        <f>SUM(AG15,AE15,AC15,AA15,Y15,W15,U15,S15,Q15,O15,M15)</f>
        <v>0</v>
      </c>
      <c r="AP14" s="144">
        <f>SUM(AH15,AF15,AD15,AB15,Z15,X15,V15,T15,R15,P15,N15)</f>
        <v>0</v>
      </c>
      <c r="AQ14" s="144">
        <f>AO14-AP14</f>
        <v>0</v>
      </c>
      <c r="AR14" s="157" t="str">
        <f>IF(OR(L14="",BE15=0),"",1+COUNTIF(AU15:BD15,"Less"))</f>
        <v/>
      </c>
      <c r="AS14" s="146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22.5" customHeight="1">
      <c r="A15" s="14"/>
      <c r="B15" s="38"/>
      <c r="C15" s="50"/>
      <c r="D15" s="61"/>
      <c r="E15" s="51"/>
      <c r="F15" s="52"/>
      <c r="G15" s="50"/>
      <c r="H15" s="61"/>
      <c r="I15" s="51"/>
      <c r="J15" s="58"/>
      <c r="L15" s="164"/>
      <c r="M15" s="23">
        <f>H5</f>
        <v>0</v>
      </c>
      <c r="N15" s="23">
        <f>D5</f>
        <v>0</v>
      </c>
      <c r="O15" s="23">
        <f>H37</f>
        <v>0</v>
      </c>
      <c r="P15" s="23">
        <f>D37</f>
        <v>0</v>
      </c>
      <c r="Q15" s="23">
        <f>D12</f>
        <v>0</v>
      </c>
      <c r="R15" s="23">
        <f>H12</f>
        <v>0</v>
      </c>
      <c r="S15" s="23">
        <f>H32</f>
        <v>0</v>
      </c>
      <c r="T15" s="23">
        <f>D32</f>
        <v>0</v>
      </c>
      <c r="U15" s="20"/>
      <c r="V15" s="21"/>
      <c r="W15" s="22">
        <f>IF(V17="","",V17)</f>
        <v>0</v>
      </c>
      <c r="X15" s="22">
        <f>IF(U17="","",U17)</f>
        <v>0</v>
      </c>
      <c r="Y15" s="22">
        <f>IF(V19="","",V19)</f>
        <v>0</v>
      </c>
      <c r="Z15" s="22">
        <f>IF(U19="","",U19)</f>
        <v>0</v>
      </c>
      <c r="AA15" s="22">
        <f>IF(V21="","",V21)</f>
        <v>0</v>
      </c>
      <c r="AB15" s="22">
        <f>IF(U21="","",U21)</f>
        <v>0</v>
      </c>
      <c r="AC15" s="22" t="str">
        <f>IF(V23="","",V23)</f>
        <v/>
      </c>
      <c r="AD15" s="22" t="str">
        <f>IF(U23="","",U23)</f>
        <v/>
      </c>
      <c r="AE15" s="22" t="str">
        <f>IF(V25="","",V25)</f>
        <v/>
      </c>
      <c r="AF15" s="22" t="str">
        <f>IF(U25="","",U25)</f>
        <v/>
      </c>
      <c r="AG15" s="22" t="str">
        <f>IF(V27="","",V27)</f>
        <v/>
      </c>
      <c r="AH15" s="22" t="str">
        <f>IF(U27="","",U27)</f>
        <v/>
      </c>
      <c r="AI15" s="162"/>
      <c r="AJ15" s="153"/>
      <c r="AK15" s="153"/>
      <c r="AL15" s="153"/>
      <c r="AM15" s="153"/>
      <c r="AN15" s="167"/>
      <c r="AO15" s="168"/>
      <c r="AP15" s="168"/>
      <c r="AQ15" s="168"/>
      <c r="AR15" s="162"/>
      <c r="AS15" s="159"/>
      <c r="AU15" s="19" t="str">
        <f>IF(BE7=0,"",IF(AN14&lt;AN6,"Less","Greater"))</f>
        <v/>
      </c>
      <c r="AV15" s="19" t="str">
        <f>IF(BE9=0,"",IF(AN14&lt;AN8,"Less","Greater"))</f>
        <v/>
      </c>
      <c r="AW15" s="19" t="str">
        <f>IF(BE11=0,"",IF(AN14&lt;AN10,"Less","Greater"))</f>
        <v/>
      </c>
      <c r="AX15" s="19" t="str">
        <f>IF(BE13=0,"",IF(AN14&lt;AN12,"Less","Greater"))</f>
        <v/>
      </c>
      <c r="AY15" s="19" t="s">
        <v>23</v>
      </c>
      <c r="AZ15" s="19" t="str">
        <f>IF(BE17=0,"",IF(AN14&lt;AN16,"Less","Greater"))</f>
        <v/>
      </c>
      <c r="BA15" s="19" t="str">
        <f>IF(BE19=0,"",IF(AN14&lt;AN18,"Less","Greater"))</f>
        <v/>
      </c>
      <c r="BB15" s="19" t="str">
        <f>IF(BE21=0,"",IF(AN14&lt;AN20,"Less","Greater"))</f>
        <v/>
      </c>
      <c r="BC15" s="19" t="str">
        <f>IF(BE23=0,"",IF(AN14&lt;AN22,"Less","Greater"))</f>
        <v/>
      </c>
      <c r="BD15" s="19" t="str">
        <f>IF(BE25=0,"",IF(AN14&lt;AN24,"Less","Greater"))</f>
        <v/>
      </c>
      <c r="BE15" s="19">
        <f>COUNT(M14:AF14)</f>
        <v>0</v>
      </c>
    </row>
    <row r="16" spans="1:57" ht="22.5" customHeight="1">
      <c r="B16" s="38"/>
      <c r="C16" s="143"/>
      <c r="D16" s="143"/>
      <c r="E16" s="143"/>
      <c r="F16" s="143"/>
      <c r="G16" s="143"/>
      <c r="H16" s="76"/>
      <c r="I16" s="5"/>
      <c r="J16" s="79"/>
      <c r="L16" s="164" t="str">
        <f>C8</f>
        <v>Wellington</v>
      </c>
      <c r="M16" s="154" t="str">
        <f>IF(AND(M17="",N17=""),"",IF(AND(M17=0,N17=0),"",IF(M17=N17,2,IF(M17="F",0,IF(N17="F",3,IF(M17&gt;N17,3,IF(M17&lt;N17,1,"")))))))</f>
        <v/>
      </c>
      <c r="N16" s="155"/>
      <c r="O16" s="154" t="str">
        <f>IF(AND(O17="",P17=""),"",IF(AND(O17=0,P17=0),"",IF(O17=P17,2,IF(O17="F",0,IF(P17="F",3,IF(O17&gt;P17,3,IF(O17&lt;P17,1,"")))))))</f>
        <v/>
      </c>
      <c r="P16" s="155"/>
      <c r="Q16" s="154" t="str">
        <f>IF(AND(Q17="",R17=""),"",IF(AND(Q17=0,R17=0),"",IF(Q17=R17,2,IF(Q17="F",0,IF(R17="F",3,IF(Q17&gt;R17,3,IF(Q17&lt;R17,1,"")))))))</f>
        <v/>
      </c>
      <c r="R16" s="155"/>
      <c r="S16" s="154" t="str">
        <f>IF(AND(S17="",T17=""),"",IF(AND(S17=0,T17=0),"",IF(S17=T17,2,IF(S17="F",0,IF(T17="F",3,IF(S17&gt;T17,3,IF(S17&lt;T17,1,"")))))))</f>
        <v/>
      </c>
      <c r="T16" s="155"/>
      <c r="U16" s="154" t="str">
        <f>IF(AND(U17="",V17=""),"",IF(AND(U17=0,V17=0),"",IF(U17=V17,2,IF(U17="F",0,IF(V17="F",3,IF(U17&gt;V17,3,IF(U17&lt;V17,1,"")))))))</f>
        <v/>
      </c>
      <c r="V16" s="155"/>
      <c r="W16" s="160"/>
      <c r="X16" s="161"/>
      <c r="Y16" s="154" t="str">
        <f>IF(AND(Y17="",Z17=""),"",IF(AND(Y17=0,Z17=0),"",IF(Y17=Z17,2,IF(Y17="F",0,IF(Z17="F",3,IF(Y17&gt;Z17,3,IF(Y17&lt;Z17,1,"")))))))</f>
        <v/>
      </c>
      <c r="Z16" s="155"/>
      <c r="AA16" s="154" t="str">
        <f>IF(AND(AA17="",AB17=""),"",IF(AND(AA17=0,AB17=0),"",IF(AA17=AB17,2,IF(AA17="F",0,IF(AB17="F",3,IF(AA17&gt;AB17,3,IF(AA17&lt;AB17,1,"")))))))</f>
        <v/>
      </c>
      <c r="AB16" s="155"/>
      <c r="AC16" s="154" t="str">
        <f>IF(AND(AC17="",AD17=""),"",IF(AND(AC17=0,AD17=0),"",IF(AC17=AD17,2,IF(AC17="F",0,IF(AD17="F",3,IF(AC17&gt;AD17,3,IF(AC17&lt;AD17,1,"")))))))</f>
        <v/>
      </c>
      <c r="AD16" s="155"/>
      <c r="AE16" s="154" t="str">
        <f>IF(AND(AE17="",AF17=""),"",IF(AND(AE17=0,AF17=0),"",IF(AE17=AF17,2,IF(AE17="F",0,IF(AF17="F",3,IF(AE17&gt;AF17,3,IF(AE17&lt;AF17,1,"")))))))</f>
        <v/>
      </c>
      <c r="AF16" s="155"/>
      <c r="AG16" s="154" t="str">
        <f>IF(AND(AG17="",AH17=""),"",IF(AND(AG17=0,AH17=0),"",IF(AG17=AH17,2,IF(AG17="F",0,IF(AH17="F",3,IF(AG17&gt;AH17,3,IF(AG17&lt;AH17,1,"")))))))</f>
        <v/>
      </c>
      <c r="AH16" s="155"/>
      <c r="AI16" s="157">
        <f>COUNTIF(M16:AF16,"&lt;4")</f>
        <v>0</v>
      </c>
      <c r="AJ16" s="151">
        <f>COUNTIF(M16:AG16,"3")</f>
        <v>0</v>
      </c>
      <c r="AK16" s="151">
        <f>COUNTIF(M16:AG16,"2")</f>
        <v>0</v>
      </c>
      <c r="AL16" s="151">
        <f>COUNTIF(M16:AG16,"1")</f>
        <v>0</v>
      </c>
      <c r="AM16" s="151">
        <f>COUNTIF(M16:AG16,"0")</f>
        <v>0</v>
      </c>
      <c r="AN16" s="166" t="str">
        <f>IF(OR(L16="",BE17=0),"",SUM(AG16,AE16,AC16,AA16,Y16,W16,U16,S16,Q16,O16,M16))</f>
        <v/>
      </c>
      <c r="AO16" s="144">
        <f>SUM(AG17,AE17,AC17,AA17,Y17,W17,U17,S17,Q17,O17,M17)</f>
        <v>0</v>
      </c>
      <c r="AP16" s="144">
        <f>SUM(AH17,AF17,AD17,AB17,Z17,X17,V17,T17,R17,P17,N17)</f>
        <v>0</v>
      </c>
      <c r="AQ16" s="144">
        <f>AO16-AP16</f>
        <v>0</v>
      </c>
      <c r="AR16" s="157" t="str">
        <f>IF(OR(L16="",BE17=0),"",1+COUNTIF(AU17:BD17,"Less"))</f>
        <v/>
      </c>
      <c r="AS16" s="146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22.5" customHeight="1">
      <c r="A17" s="14" t="s">
        <v>5</v>
      </c>
      <c r="B17" s="38">
        <v>1</v>
      </c>
      <c r="C17" s="50" t="str">
        <f>C11</f>
        <v>Waikato</v>
      </c>
      <c r="D17" s="60"/>
      <c r="E17" s="51" t="s">
        <v>2</v>
      </c>
      <c r="F17" s="52">
        <v>3</v>
      </c>
      <c r="G17" s="50" t="str">
        <f>G12</f>
        <v>Counties Manukau</v>
      </c>
      <c r="H17" s="60"/>
      <c r="I17" s="51">
        <v>1</v>
      </c>
      <c r="J17" s="58">
        <v>2.2000000000000002</v>
      </c>
      <c r="L17" s="164"/>
      <c r="M17" s="23">
        <f>H29</f>
        <v>0</v>
      </c>
      <c r="N17" s="23">
        <f>D29</f>
        <v>0</v>
      </c>
      <c r="O17" s="23">
        <f>D8</f>
        <v>0</v>
      </c>
      <c r="P17" s="23">
        <f>H8</f>
        <v>0</v>
      </c>
      <c r="Q17" s="23">
        <f>H24</f>
        <v>0</v>
      </c>
      <c r="R17" s="23">
        <f>D24</f>
        <v>0</v>
      </c>
      <c r="S17" s="23">
        <f>D43</f>
        <v>0</v>
      </c>
      <c r="T17" s="23">
        <f>H43</f>
        <v>0</v>
      </c>
      <c r="U17" s="23">
        <f>H19</f>
        <v>0</v>
      </c>
      <c r="V17" s="23">
        <f>D19</f>
        <v>0</v>
      </c>
      <c r="W17" s="20"/>
      <c r="X17" s="21"/>
      <c r="Y17" s="22">
        <f>IF(X19="","",X19)</f>
        <v>0</v>
      </c>
      <c r="Z17" s="22">
        <f>IF(W19="","",W19)</f>
        <v>0</v>
      </c>
      <c r="AA17" s="22">
        <f>IF(X21="","",X21)</f>
        <v>0</v>
      </c>
      <c r="AB17" s="22">
        <f>IF(W21="","",W21)</f>
        <v>0</v>
      </c>
      <c r="AC17" s="22" t="str">
        <f>IF(X23="","",X23)</f>
        <v/>
      </c>
      <c r="AD17" s="22" t="str">
        <f>IF(W23="","",W23)</f>
        <v/>
      </c>
      <c r="AE17" s="22" t="str">
        <f>IF(X25="","",X25)</f>
        <v/>
      </c>
      <c r="AF17" s="22" t="str">
        <f>IF(W25="","",W25)</f>
        <v/>
      </c>
      <c r="AG17" s="22" t="str">
        <f>IF(X27="","",X27)</f>
        <v/>
      </c>
      <c r="AH17" s="22" t="str">
        <f>IF(W27="","",W27)</f>
        <v/>
      </c>
      <c r="AI17" s="162"/>
      <c r="AJ17" s="153"/>
      <c r="AK17" s="153"/>
      <c r="AL17" s="153"/>
      <c r="AM17" s="153"/>
      <c r="AN17" s="167"/>
      <c r="AO17" s="168"/>
      <c r="AP17" s="168"/>
      <c r="AQ17" s="168"/>
      <c r="AR17" s="162"/>
      <c r="AS17" s="159"/>
      <c r="AU17" s="19" t="str">
        <f>IF(BE7=0,"",IF(AN16&lt;AN6,"Less","Greater"))</f>
        <v/>
      </c>
      <c r="AV17" s="19" t="str">
        <f>IF(BE9=0,"",IF(AN16&lt;AN8,"Less","Greater"))</f>
        <v/>
      </c>
      <c r="AW17" s="19" t="str">
        <f>IF(BE11=0,"",IF(AN16&lt;AN10,"Less","Greater"))</f>
        <v/>
      </c>
      <c r="AX17" s="19" t="str">
        <f>IF(BE13=0,"",IF(AN16&lt;AN12,"Less","Greater"))</f>
        <v/>
      </c>
      <c r="AY17" s="19" t="str">
        <f>IF(BE15=0,"",IF(AN16&lt;AN14,"Less","Greater"))</f>
        <v/>
      </c>
      <c r="AZ17" s="19" t="s">
        <v>23</v>
      </c>
      <c r="BA17" s="19" t="str">
        <f>IF(BE19=0,"",IF(AN16&lt;AN18,"Less","Greater"))</f>
        <v/>
      </c>
      <c r="BB17" s="19" t="str">
        <f>IF(BE21=0,"",IF(AN16&lt;AN20,"Less","Greater"))</f>
        <v/>
      </c>
      <c r="BC17" s="19" t="str">
        <f>IF(BE23=0,"",IF(AN16&lt;AN22,"Less","Greater"))</f>
        <v/>
      </c>
      <c r="BD17" s="19" t="str">
        <f>IF(BE25=0,"",IF(AN16&lt;AN24,"Less","Greater"))</f>
        <v/>
      </c>
      <c r="BE17" s="19">
        <f>COUNT(M16:AF16)</f>
        <v>0</v>
      </c>
    </row>
    <row r="18" spans="1:57" ht="22.5" customHeight="1">
      <c r="A18" s="15"/>
      <c r="B18" s="38">
        <v>4</v>
      </c>
      <c r="C18" s="50" t="str">
        <f>G11</f>
        <v>North Harbour</v>
      </c>
      <c r="D18" s="60"/>
      <c r="E18" s="51" t="s">
        <v>2</v>
      </c>
      <c r="F18" s="52">
        <v>2</v>
      </c>
      <c r="G18" s="50" t="str">
        <f>G13</f>
        <v>Otago</v>
      </c>
      <c r="H18" s="60"/>
      <c r="I18" s="51">
        <v>2</v>
      </c>
      <c r="J18" s="58">
        <v>2.2000000000000002</v>
      </c>
      <c r="L18" s="164" t="str">
        <f>C7</f>
        <v>Canterbury</v>
      </c>
      <c r="M18" s="154" t="str">
        <f>IF(AND(M19="",N19=""),"",IF(AND(M19=0,N19=0),"",IF(M19=N19,2,IF(M19="F",0,IF(N19="F",3,IF(M19&gt;N19,3,IF(M19&lt;N19,1,"")))))))</f>
        <v/>
      </c>
      <c r="N18" s="155"/>
      <c r="O18" s="154" t="str">
        <f>IF(AND(O19="",P19=""),"",IF(AND(O19=0,P19=0),"",IF(O19=P19,2,IF(O19="F",0,IF(P19="F",3,IF(O19&gt;P19,3,IF(O19&lt;P19,1,"")))))))</f>
        <v/>
      </c>
      <c r="P18" s="155"/>
      <c r="Q18" s="154" t="str">
        <f>IF(AND(Q19="",R19=""),"",IF(AND(Q19=0,R19=0),"",IF(Q19=R19,2,IF(Q19="F",0,IF(R19="F",3,IF(Q19&gt;R19,3,IF(Q19&lt;R19,1,"")))))))</f>
        <v/>
      </c>
      <c r="R18" s="155"/>
      <c r="S18" s="154" t="str">
        <f>IF(AND(S19="",T19=""),"",IF(AND(S19=0,T19=0),"",IF(S19=T19,2,IF(S19="F",0,IF(T19="F",3,IF(S19&gt;T19,3,IF(S19&lt;T19,1,"")))))))</f>
        <v/>
      </c>
      <c r="T18" s="155"/>
      <c r="U18" s="154" t="str">
        <f>IF(AND(U19="",V19=""),"",IF(AND(U19=0,V19=0),"",IF(U19=V19,2,IF(U19="F",0,IF(V19="F",3,IF(U19&gt;V19,3,IF(U19&lt;V19,1,"")))))))</f>
        <v/>
      </c>
      <c r="V18" s="155"/>
      <c r="W18" s="154" t="str">
        <f>IF(AND(W19="",X19=""),"",IF(AND(W19=0,X19=0),"",IF(W19=X19,2,IF(W19="F",0,IF(X19="F",3,IF(W19&gt;X19,3,IF(W19&lt;X19,1,"")))))))</f>
        <v/>
      </c>
      <c r="X18" s="155"/>
      <c r="Y18" s="160"/>
      <c r="Z18" s="161"/>
      <c r="AA18" s="154" t="str">
        <f>IF(AND(AA19="",AB19=""),"",IF(AND(AA19=0,AB19=0),"",IF(AA19=AB19,2,IF(AA19="F",0,IF(AB19="F",3,IF(AA19&gt;AB19,3,IF(AA19&lt;AB19,1,"")))))))</f>
        <v/>
      </c>
      <c r="AB18" s="155"/>
      <c r="AC18" s="154" t="str">
        <f>IF(AND(AC19="",AD19=""),"",IF(AND(AC19=0,AD19=0),"",IF(AC19=AD19,2,IF(AC19="F",0,IF(AD19="F",3,IF(AC19&gt;AD19,3,IF(AC19&lt;AD19,1,"")))))))</f>
        <v/>
      </c>
      <c r="AD18" s="155"/>
      <c r="AE18" s="154" t="str">
        <f>IF(AND(AE19="",AF19=""),"",IF(AND(AE19=0,AF19=0),"",IF(AE19=AF19,2,IF(AE19="F",0,IF(AF19="F",3,IF(AE19&gt;AF19,3,IF(AE19&lt;AF19,1,"")))))))</f>
        <v/>
      </c>
      <c r="AF18" s="155"/>
      <c r="AG18" s="154" t="str">
        <f>IF(AND(AG19="",AH19=""),"",IF(AND(AG19=0,AH19=0),"",IF(AG19=AH19,2,IF(AG19="F",0,IF(AH19="F",3,IF(AG19&gt;AH19,3,IF(AG19&lt;AH19,1,"")))))))</f>
        <v/>
      </c>
      <c r="AH18" s="155"/>
      <c r="AI18" s="157">
        <f>COUNTIF(M18:AF18,"&lt;4")</f>
        <v>0</v>
      </c>
      <c r="AJ18" s="151">
        <f>COUNTIF(M18:AG18,"3")</f>
        <v>0</v>
      </c>
      <c r="AK18" s="151">
        <f>COUNTIF(M18:AG18,"2")</f>
        <v>0</v>
      </c>
      <c r="AL18" s="151">
        <f>COUNTIF(M18:AG18,"1")</f>
        <v>0</v>
      </c>
      <c r="AM18" s="151">
        <f>COUNTIF(M18:AG18,"0")</f>
        <v>0</v>
      </c>
      <c r="AN18" s="166" t="str">
        <f>IF(OR(L18="",BE19=0),"",SUM(AG18,AE18,AC18,AA18,Y18,W18,U18,S18,Q18,O18,M18))</f>
        <v/>
      </c>
      <c r="AO18" s="144">
        <f>SUM(AG19,AE19,AC19,AA19,Y19,W19,U19,S19,Q19,O19,M19)</f>
        <v>0</v>
      </c>
      <c r="AP18" s="144">
        <f>SUM(AH19,AF19,AD19,AB19,Z19,X19,V19,T19,R19,P19,N19)</f>
        <v>0</v>
      </c>
      <c r="AQ18" s="144">
        <f>AO18-AP18</f>
        <v>0</v>
      </c>
      <c r="AR18" s="157" t="str">
        <f>IF(OR(L18="",BE19=0),"",1+COUNTIF(AU19:BD19,"Less"))</f>
        <v/>
      </c>
      <c r="AS18" s="146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22.5" customHeight="1">
      <c r="A19" s="12"/>
      <c r="B19" s="38">
        <v>5</v>
      </c>
      <c r="C19" s="50" t="str">
        <f>C12</f>
        <v>Southland</v>
      </c>
      <c r="D19" s="60"/>
      <c r="E19" s="51" t="s">
        <v>2</v>
      </c>
      <c r="F19" s="52">
        <v>6</v>
      </c>
      <c r="G19" s="50" t="str">
        <f>G14</f>
        <v>Wellington</v>
      </c>
      <c r="H19" s="60"/>
      <c r="I19" s="51">
        <v>3</v>
      </c>
      <c r="J19" s="57">
        <v>2.2000000000000002</v>
      </c>
      <c r="L19" s="164"/>
      <c r="M19" s="23">
        <f>H35</f>
        <v>0</v>
      </c>
      <c r="N19" s="23">
        <f>D35</f>
        <v>0</v>
      </c>
      <c r="O19" s="23">
        <f>H30</f>
        <v>0</v>
      </c>
      <c r="P19" s="23">
        <f>D30</f>
        <v>0</v>
      </c>
      <c r="Q19" s="23">
        <f>D7</f>
        <v>0</v>
      </c>
      <c r="R19" s="23">
        <f>H7</f>
        <v>0</v>
      </c>
      <c r="S19" s="23">
        <f>H25</f>
        <v>0</v>
      </c>
      <c r="T19" s="23">
        <f>D25</f>
        <v>0</v>
      </c>
      <c r="U19" s="23">
        <f>D42</f>
        <v>0</v>
      </c>
      <c r="V19" s="23">
        <f>H42</f>
        <v>0</v>
      </c>
      <c r="W19" s="23">
        <f>D14</f>
        <v>0</v>
      </c>
      <c r="X19" s="23">
        <f>H14</f>
        <v>0</v>
      </c>
      <c r="Y19" s="20"/>
      <c r="Z19" s="21"/>
      <c r="AA19" s="22">
        <f>IF(Z21="","",Z21)</f>
        <v>0</v>
      </c>
      <c r="AB19" s="22">
        <f>IF(Y21="","",Y21)</f>
        <v>0</v>
      </c>
      <c r="AC19" s="22" t="str">
        <f>IF(Z23="","",Z23)</f>
        <v/>
      </c>
      <c r="AD19" s="22" t="str">
        <f>IF(Y23="","",Y23)</f>
        <v/>
      </c>
      <c r="AE19" s="22" t="str">
        <f>IF(Z25="","",Z25)</f>
        <v/>
      </c>
      <c r="AF19" s="22" t="str">
        <f>IF(Y25="","",Y25)</f>
        <v/>
      </c>
      <c r="AG19" s="22" t="str">
        <f>IF(Z27="","",Z27)</f>
        <v/>
      </c>
      <c r="AH19" s="22" t="str">
        <f>IF(Y27="","",Y27)</f>
        <v/>
      </c>
      <c r="AI19" s="162"/>
      <c r="AJ19" s="153"/>
      <c r="AK19" s="153"/>
      <c r="AL19" s="153"/>
      <c r="AM19" s="153"/>
      <c r="AN19" s="167"/>
      <c r="AO19" s="168"/>
      <c r="AP19" s="168"/>
      <c r="AQ19" s="168"/>
      <c r="AR19" s="162"/>
      <c r="AS19" s="159"/>
      <c r="AU19" s="19" t="str">
        <f>IF(BE7=0,"",IF(AN18&lt;AN6,"Less","Greater"))</f>
        <v/>
      </c>
      <c r="AV19" s="19" t="str">
        <f>IF(BE9=0,"",IF(AN18&lt;AN8,"Less","Greater"))</f>
        <v/>
      </c>
      <c r="AW19" s="19" t="str">
        <f>IF(BE11=0,"",IF(AN18&lt;AN10,"Less","Greater"))</f>
        <v/>
      </c>
      <c r="AX19" s="19" t="str">
        <f>IF(BE13=0,"",IF(AN18&lt;AN12,"Less","Greater"))</f>
        <v/>
      </c>
      <c r="AY19" s="19" t="str">
        <f>IF(BE15=0,"",IF(AN18&lt;AN14,"Less","Greater"))</f>
        <v/>
      </c>
      <c r="AZ19" s="19" t="str">
        <f>IF(BE17=0,"",IF(AN18&lt;AN16,"Less","Greater"))</f>
        <v/>
      </c>
      <c r="BA19" s="19" t="s">
        <v>23</v>
      </c>
      <c r="BB19" s="19" t="str">
        <f>IF(BE21=0,"",IF(AN18&lt;AN20,"Less","Greater"))</f>
        <v/>
      </c>
      <c r="BC19" s="19" t="str">
        <f>IF(BE23=0,"",IF(AN18&lt;AN22,"Less","Greater"))</f>
        <v/>
      </c>
      <c r="BD19" s="19" t="str">
        <f>IF(BE25=0,"",IF(AN18&lt;AN24,"Less","Greater"))</f>
        <v/>
      </c>
      <c r="BE19" s="19">
        <f>COUNT(M18:AF18)</f>
        <v>0</v>
      </c>
    </row>
    <row r="20" spans="1:57" ht="22.5" customHeight="1">
      <c r="A20" s="14"/>
      <c r="B20" s="38">
        <v>8</v>
      </c>
      <c r="C20" s="50" t="str">
        <f>C13</f>
        <v>Auckland</v>
      </c>
      <c r="D20" s="60"/>
      <c r="E20" s="51" t="s">
        <v>2</v>
      </c>
      <c r="F20" s="55">
        <v>7</v>
      </c>
      <c r="G20" s="50" t="str">
        <f>C14</f>
        <v>Canterbury</v>
      </c>
      <c r="H20" s="60"/>
      <c r="I20" s="51">
        <v>4</v>
      </c>
      <c r="J20" s="57">
        <v>2.2000000000000002</v>
      </c>
      <c r="L20" s="164" t="str">
        <f>C6</f>
        <v>Auckland</v>
      </c>
      <c r="M20" s="154" t="str">
        <f>IF(AND(M21="",N21=""),"",IF(AND(M21=0,N21=0),"",IF(M21=N21,2,IF(M21="F",0,IF(N21="F",3,IF(M21&gt;N21,3,IF(M21&lt;N21,1,"")))))))</f>
        <v/>
      </c>
      <c r="N20" s="155"/>
      <c r="O20" s="154" t="str">
        <f>IF(AND(O21="",P21=""),"",IF(AND(O21=0,P21=0),"",IF(O21=P21,2,IF(O21="F",0,IF(P21="F",3,IF(O21&gt;P21,3,IF(O21&lt;P21,1,"")))))))</f>
        <v/>
      </c>
      <c r="P20" s="155"/>
      <c r="Q20" s="154" t="str">
        <f>IF(AND(Q21="",R21=""),"",IF(AND(Q21=0,R21=0),"",IF(Q21=R21,2,IF(Q21="F",0,IF(R21="F",3,IF(Q21&gt;R21,3,IF(Q21&lt;R21,1,"")))))))</f>
        <v/>
      </c>
      <c r="R20" s="155"/>
      <c r="S20" s="154" t="str">
        <f>IF(AND(S21="",T21=""),"",IF(AND(S21=0,T21=0),"",IF(S21=T21,2,IF(S21="F",0,IF(T21="F",3,IF(S21&gt;T21,3,IF(S21&lt;T21,1,"")))))))</f>
        <v/>
      </c>
      <c r="T20" s="155"/>
      <c r="U20" s="154" t="str">
        <f>IF(AND(U21="",V21=""),"",IF(AND(U21=0,V21=0),"",IF(U21=V21,2,IF(U21="F",0,IF(V21="F",3,IF(U21&gt;V21,3,IF(U21&lt;V21,1,"")))))))</f>
        <v/>
      </c>
      <c r="V20" s="155"/>
      <c r="W20" s="154" t="str">
        <f>IF(AND(W21="",X21=""),"",IF(AND(W21=0,X21=0),"",IF(W21=X21,2,IF(W21="F",0,IF(X21="F",3,IF(W21&gt;X21,3,IF(W21&lt;X21,1,"")))))))</f>
        <v/>
      </c>
      <c r="X20" s="155"/>
      <c r="Y20" s="154" t="str">
        <f>IF(AND(Y21="",Z21=""),"",IF(AND(Y21=0,Z21=0),"",IF(Y21=Z21,2,IF(Y21="F",0,IF(Z21="F",3,IF(Y21&gt;Z21,3,IF(Y21&lt;Z21,1,"")))))))</f>
        <v/>
      </c>
      <c r="Z20" s="155"/>
      <c r="AA20" s="160"/>
      <c r="AB20" s="161"/>
      <c r="AC20" s="154" t="str">
        <f>IF(AND(AC21="",AD21=""),"",IF(AND(AC21=0,AD21=0),"",IF(AC21=AD21,2,IF(AC21="F",0,IF(AD21="F",3,IF(AC21&gt;AD21,3,IF(AC21&lt;AD21,1,"")))))))</f>
        <v/>
      </c>
      <c r="AD20" s="155"/>
      <c r="AE20" s="154" t="str">
        <f>IF(AND(AE21="",AF21=""),"",IF(AND(AE21=0,AF21=0),"",IF(AE21=AF21,2,IF(AE21="F",0,IF(AF21="F",3,IF(AE21&gt;AF21,3,IF(AE21&lt;AF21,1,"")))))))</f>
        <v/>
      </c>
      <c r="AF20" s="155"/>
      <c r="AG20" s="154" t="str">
        <f>IF(AND(AG21="",AH21=""),"",IF(AND(AG21=0,AH21=0),"",IF(AG21=AH21,2,IF(AG21="F",0,IF(AH21="F",3,IF(AG21&gt;AH21,3,IF(AG21&lt;AH21,1,"")))))))</f>
        <v/>
      </c>
      <c r="AH20" s="155"/>
      <c r="AI20" s="157">
        <f>COUNTIF(M20:AF20,"&lt;4")</f>
        <v>0</v>
      </c>
      <c r="AJ20" s="151">
        <f>COUNTIF(M20:AG20,"3")</f>
        <v>0</v>
      </c>
      <c r="AK20" s="151">
        <f>COUNTIF(M20:AG20,"2")</f>
        <v>0</v>
      </c>
      <c r="AL20" s="151">
        <f>COUNTIF(M20:AG20,"1")</f>
        <v>0</v>
      </c>
      <c r="AM20" s="151">
        <f>COUNTIF(M20:AG20,"0")</f>
        <v>0</v>
      </c>
      <c r="AN20" s="166" t="str">
        <f>IF(OR(L20="",BE21=0),"",SUM(AG20,AE20,AC20,AA20,Y20,W20,U20,S20,Q20,O20,M20))</f>
        <v/>
      </c>
      <c r="AO20" s="144">
        <f>SUM(AG21,AE21,AC21,AA21,Y21,W21,U21,S21,Q21,O21,M21)</f>
        <v>0</v>
      </c>
      <c r="AP20" s="144">
        <f>SUM(AH21,AF21,AD21,AB21,Z21,X21,V21,T21,R21,P21,N21)</f>
        <v>0</v>
      </c>
      <c r="AQ20" s="144">
        <f>AO20-AP20</f>
        <v>0</v>
      </c>
      <c r="AR20" s="157" t="str">
        <f>IF(OR(L20="",BE21=0),"",1+COUNTIF(AU21:BD21,"Less"))</f>
        <v/>
      </c>
      <c r="AS20" s="146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22.5" customHeight="1" thickBot="1">
      <c r="A21" s="14"/>
      <c r="B21" s="38"/>
      <c r="C21" s="50"/>
      <c r="D21" s="61"/>
      <c r="E21" s="51"/>
      <c r="F21" s="55"/>
      <c r="G21" s="50"/>
      <c r="H21" s="53"/>
      <c r="I21" s="51"/>
      <c r="J21" s="57"/>
      <c r="L21" s="165"/>
      <c r="M21" s="30">
        <f>H41</f>
        <v>0</v>
      </c>
      <c r="N21" s="30">
        <f>D41</f>
        <v>0</v>
      </c>
      <c r="O21" s="30">
        <f>D13</f>
        <v>0</v>
      </c>
      <c r="P21" s="30">
        <f>H13</f>
        <v>0</v>
      </c>
      <c r="Q21" s="30">
        <f>H31</f>
        <v>0</v>
      </c>
      <c r="R21" s="30">
        <f>D31</f>
        <v>0</v>
      </c>
      <c r="S21" s="30">
        <f>D6</f>
        <v>0</v>
      </c>
      <c r="T21" s="30">
        <f>H6</f>
        <v>0</v>
      </c>
      <c r="U21" s="30">
        <f>H26</f>
        <v>0</v>
      </c>
      <c r="V21" s="30">
        <f>D26</f>
        <v>0</v>
      </c>
      <c r="W21" s="30">
        <f>H36</f>
        <v>0</v>
      </c>
      <c r="X21" s="30">
        <f>D36</f>
        <v>0</v>
      </c>
      <c r="Y21" s="33">
        <f>D20</f>
        <v>0</v>
      </c>
      <c r="Z21" s="33">
        <f>H20</f>
        <v>0</v>
      </c>
      <c r="AA21" s="31"/>
      <c r="AB21" s="32"/>
      <c r="AC21" s="33" t="str">
        <f>IF(AB23="","",AB23)</f>
        <v/>
      </c>
      <c r="AD21" s="33" t="str">
        <f>IF(AA23="","",AA23)</f>
        <v/>
      </c>
      <c r="AE21" s="33" t="str">
        <f>IF(AB25="","",AB25)</f>
        <v/>
      </c>
      <c r="AF21" s="33" t="str">
        <f>IF(AA25="","",AA25)</f>
        <v/>
      </c>
      <c r="AG21" s="33" t="str">
        <f>IF(AB27="","",AB27)</f>
        <v/>
      </c>
      <c r="AH21" s="33" t="str">
        <f>IF(AA27="","",AA27)</f>
        <v/>
      </c>
      <c r="AI21" s="158"/>
      <c r="AJ21" s="152"/>
      <c r="AK21" s="152"/>
      <c r="AL21" s="152"/>
      <c r="AM21" s="152"/>
      <c r="AN21" s="169"/>
      <c r="AO21" s="145"/>
      <c r="AP21" s="145"/>
      <c r="AQ21" s="145"/>
      <c r="AR21" s="158"/>
      <c r="AS21" s="147"/>
      <c r="AU21" s="19" t="str">
        <f>IF(BE7=0,"",IF(AN20&lt;AN6,"Less","Greater"))</f>
        <v/>
      </c>
      <c r="AV21" s="19" t="str">
        <f>IF(BE9=0,"",IF(AN20&lt;AN8,"Less","Greater"))</f>
        <v/>
      </c>
      <c r="AW21" s="19" t="str">
        <f>IF(BE11=0,"",IF(AN20&lt;AN10,"Less","Greater"))</f>
        <v/>
      </c>
      <c r="AX21" s="19" t="str">
        <f>IF(BE13=0,"",IF(AN20&lt;AN12,"Less","Greater"))</f>
        <v/>
      </c>
      <c r="AY21" s="19" t="str">
        <f>IF(BE15=0,"",IF(AN20&lt;AN14,"Less","Greater"))</f>
        <v/>
      </c>
      <c r="AZ21" s="19" t="str">
        <f>IF(BE17=0,"",IF(AN20&lt;AN16,"Less","Greater"))</f>
        <v/>
      </c>
      <c r="BA21" s="19" t="str">
        <f>IF(BE19=0,"",IF(AN20&lt;AN18,"Less","Greater"))</f>
        <v/>
      </c>
      <c r="BB21" s="19" t="s">
        <v>23</v>
      </c>
      <c r="BC21" s="19" t="str">
        <f>IF(BE23=0,"",IF(AN20&lt;AN22,"Less","Greater"))</f>
        <v/>
      </c>
      <c r="BD21" s="19" t="str">
        <f>IF(BE25=0,"",IF(AN20&lt;AN24,"Less","Greater"))</f>
        <v/>
      </c>
      <c r="BE21" s="19">
        <f>COUNT(M20:AF20)</f>
        <v>0</v>
      </c>
    </row>
    <row r="22" spans="1:57" ht="22.5" customHeight="1">
      <c r="B22" s="38"/>
      <c r="C22" s="143"/>
      <c r="D22" s="143"/>
      <c r="E22" s="143"/>
      <c r="F22" s="143"/>
      <c r="G22" s="143"/>
      <c r="H22" s="10"/>
      <c r="L22" s="206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11"/>
      <c r="AD22" s="211"/>
      <c r="AE22" s="207"/>
      <c r="AF22" s="207"/>
      <c r="AG22" s="207"/>
      <c r="AH22" s="207"/>
      <c r="AI22" s="208"/>
      <c r="AJ22" s="209"/>
      <c r="AK22" s="209"/>
      <c r="AL22" s="209"/>
      <c r="AM22" s="209"/>
      <c r="AN22" s="212"/>
      <c r="AO22" s="213"/>
      <c r="AP22" s="213"/>
      <c r="AQ22" s="210"/>
      <c r="AR22" s="208"/>
      <c r="AS22" s="208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22.5" customHeight="1">
      <c r="A23" s="12" t="s">
        <v>6</v>
      </c>
      <c r="B23" s="38">
        <v>1</v>
      </c>
      <c r="C23" s="50" t="str">
        <f>C17</f>
        <v>Waikato</v>
      </c>
      <c r="D23" s="60"/>
      <c r="E23" s="51" t="s">
        <v>2</v>
      </c>
      <c r="F23" s="55">
        <v>2</v>
      </c>
      <c r="G23" s="50" t="str">
        <f>G18</f>
        <v>Otago</v>
      </c>
      <c r="H23" s="60"/>
      <c r="I23" s="51">
        <v>6</v>
      </c>
      <c r="J23" s="57">
        <v>4.2</v>
      </c>
      <c r="L23" s="20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7"/>
      <c r="AD23" s="67"/>
      <c r="AE23" s="66"/>
      <c r="AF23" s="66"/>
      <c r="AG23" s="66"/>
      <c r="AH23" s="66"/>
      <c r="AI23" s="208"/>
      <c r="AJ23" s="209"/>
      <c r="AK23" s="209"/>
      <c r="AL23" s="209"/>
      <c r="AM23" s="209"/>
      <c r="AN23" s="212"/>
      <c r="AO23" s="213"/>
      <c r="AP23" s="213"/>
      <c r="AQ23" s="210"/>
      <c r="AR23" s="208"/>
      <c r="AS23" s="208"/>
      <c r="AU23" s="19" t="str">
        <f>IF(BE7=0,"",IF(AN22&lt;AN6,"Less","Greater"))</f>
        <v/>
      </c>
      <c r="AV23" s="19" t="str">
        <f>IF(BE9=0,"",IF(AN22&lt;AN8,"Less","Greater"))</f>
        <v/>
      </c>
      <c r="AW23" s="19" t="str">
        <f>IF(BE11=0,"",IF(AN22&lt;AN10,"Less","Greater"))</f>
        <v/>
      </c>
      <c r="AX23" s="19" t="str">
        <f>IF(BE13=0,"",IF(AN22&lt;AN12,"Less","Greater"))</f>
        <v/>
      </c>
      <c r="AY23" s="19" t="str">
        <f>IF(BE15=0,"",IF(AN22&lt;AN14,"Less","Greater"))</f>
        <v/>
      </c>
      <c r="AZ23" s="19" t="str">
        <f>IF(BE17=0,"",IF(AN22&lt;AN16,"Less","Greater"))</f>
        <v/>
      </c>
      <c r="BA23" s="19" t="str">
        <f>IF(BE19=0,"",IF(AN22&lt;AN18,"Less","Greater"))</f>
        <v/>
      </c>
      <c r="BB23" s="19" t="str">
        <f>IF(BE21=0,"",IF(AN22&lt;AN20,"Less","Greater"))</f>
        <v/>
      </c>
      <c r="BC23" s="19" t="s">
        <v>23</v>
      </c>
      <c r="BD23" s="19" t="str">
        <f>IF(BE25=0,"",IF(AN22&lt;AN24,"Less","Greater"))</f>
        <v/>
      </c>
      <c r="BE23" s="19">
        <f>COUNT(M22:AF22)</f>
        <v>0</v>
      </c>
    </row>
    <row r="24" spans="1:57" ht="22.5" customHeight="1">
      <c r="A24" s="14"/>
      <c r="B24" s="38">
        <v>3</v>
      </c>
      <c r="C24" s="50" t="str">
        <f>G17</f>
        <v>Counties Manukau</v>
      </c>
      <c r="D24" s="60"/>
      <c r="E24" s="51" t="s">
        <v>2</v>
      </c>
      <c r="F24" s="55">
        <v>6</v>
      </c>
      <c r="G24" s="50" t="str">
        <f>G19</f>
        <v>Wellington</v>
      </c>
      <c r="H24" s="60"/>
      <c r="I24" s="51">
        <v>7</v>
      </c>
      <c r="J24" s="57">
        <v>4.2</v>
      </c>
      <c r="L24" s="206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11"/>
      <c r="AF24" s="211"/>
      <c r="AG24" s="207"/>
      <c r="AH24" s="207"/>
      <c r="AI24" s="208"/>
      <c r="AJ24" s="209"/>
      <c r="AK24" s="209"/>
      <c r="AL24" s="209"/>
      <c r="AM24" s="209"/>
      <c r="AN24" s="212"/>
      <c r="AO24" s="213"/>
      <c r="AP24" s="213"/>
      <c r="AQ24" s="210"/>
      <c r="AR24" s="208"/>
      <c r="AS24" s="208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22.5" customHeight="1">
      <c r="A25" s="14"/>
      <c r="B25" s="38">
        <v>4</v>
      </c>
      <c r="C25" s="50" t="str">
        <f>C18</f>
        <v>North Harbour</v>
      </c>
      <c r="D25" s="60"/>
      <c r="E25" s="51" t="s">
        <v>2</v>
      </c>
      <c r="F25" s="55">
        <v>7</v>
      </c>
      <c r="G25" s="50" t="str">
        <f>G20</f>
        <v>Canterbury</v>
      </c>
      <c r="H25" s="60"/>
      <c r="I25" s="51">
        <v>8</v>
      </c>
      <c r="J25" s="57">
        <v>4.2</v>
      </c>
      <c r="L25" s="20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7"/>
      <c r="AF25" s="67"/>
      <c r="AG25" s="66"/>
      <c r="AH25" s="66"/>
      <c r="AI25" s="208"/>
      <c r="AJ25" s="209"/>
      <c r="AK25" s="209"/>
      <c r="AL25" s="209"/>
      <c r="AM25" s="209"/>
      <c r="AN25" s="212"/>
      <c r="AO25" s="213"/>
      <c r="AP25" s="213"/>
      <c r="AQ25" s="210"/>
      <c r="AR25" s="208"/>
      <c r="AS25" s="208"/>
      <c r="AU25" s="19" t="str">
        <f>IF(BE7=0,"",IF(AN24&lt;AN6,"Less","Greater"))</f>
        <v/>
      </c>
      <c r="AV25" s="19" t="str">
        <f>IF(BE9=0,"",IF(AN24&lt;AN8,"Less","Greater"))</f>
        <v/>
      </c>
      <c r="AW25" s="19" t="str">
        <f>IF(BE11=0,"",IF(AN24&lt;AN10,"Less","Greater"))</f>
        <v/>
      </c>
      <c r="AX25" s="19" t="str">
        <f>IF(BE13=0,"",IF(AN24&lt;AN12,"Less","Greater"))</f>
        <v/>
      </c>
      <c r="AY25" s="19" t="str">
        <f>IF(BE15=0,"",IF(AN24&lt;AN14,"Less","Greater"))</f>
        <v/>
      </c>
      <c r="AZ25" s="19" t="str">
        <f>IF(BE17=0,"",IF(AN24&lt;AN16,"Less","Greater"))</f>
        <v/>
      </c>
      <c r="BA25" s="19" t="str">
        <f>IF(BE19=0,"",IF(AN24&lt;AN18,"Less","Greater"))</f>
        <v/>
      </c>
      <c r="BB25" s="19" t="str">
        <f>IF(BE21=0,"",IF(AN24&lt;AN20,"Less","Greater"))</f>
        <v/>
      </c>
      <c r="BC25" s="19" t="str">
        <f>IF(BE23=0,"",IF(AN24&lt;AN22,"Less","Greater"))</f>
        <v/>
      </c>
      <c r="BD25" s="19" t="s">
        <v>23</v>
      </c>
      <c r="BE25" s="19">
        <f>COUNT(M24:AF24)</f>
        <v>0</v>
      </c>
    </row>
    <row r="26" spans="1:57" ht="22.5" customHeight="1">
      <c r="A26" s="14"/>
      <c r="B26" s="38">
        <v>5</v>
      </c>
      <c r="C26" s="50" t="str">
        <f>C19</f>
        <v>Southland</v>
      </c>
      <c r="D26" s="60"/>
      <c r="E26" s="51" t="s">
        <v>2</v>
      </c>
      <c r="F26" s="55">
        <v>8</v>
      </c>
      <c r="G26" s="50" t="str">
        <f>C20</f>
        <v>Auckland</v>
      </c>
      <c r="H26" s="60"/>
      <c r="I26" s="51">
        <v>12</v>
      </c>
      <c r="J26" s="57">
        <v>4.2</v>
      </c>
      <c r="L26" s="206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11"/>
      <c r="AH26" s="211"/>
      <c r="AI26" s="208"/>
      <c r="AJ26" s="209"/>
      <c r="AK26" s="209"/>
      <c r="AL26" s="209"/>
      <c r="AM26" s="209"/>
      <c r="AN26" s="212"/>
      <c r="AO26" s="213"/>
      <c r="AP26" s="213"/>
      <c r="AQ26" s="210"/>
      <c r="AR26" s="208"/>
      <c r="AS26" s="208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22.5" customHeight="1">
      <c r="A27" s="14"/>
      <c r="B27" s="38"/>
      <c r="C27" s="50"/>
      <c r="D27" s="61"/>
      <c r="E27" s="51"/>
      <c r="F27" s="55"/>
      <c r="G27" s="50"/>
      <c r="H27" s="61"/>
      <c r="I27" s="51"/>
      <c r="J27" s="57"/>
      <c r="L27" s="20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  <c r="AH27" s="67"/>
      <c r="AI27" s="208"/>
      <c r="AJ27" s="209"/>
      <c r="AK27" s="209"/>
      <c r="AL27" s="209"/>
      <c r="AM27" s="209"/>
      <c r="AN27" s="212"/>
      <c r="AO27" s="213"/>
      <c r="AP27" s="213"/>
      <c r="AQ27" s="210"/>
      <c r="AR27" s="208"/>
      <c r="AS27" s="208"/>
      <c r="AU27" s="19" t="str">
        <f>IF(BE9=0,"",IF(AN26&lt;AN8,"Less","Greater"))</f>
        <v/>
      </c>
      <c r="AV27" s="19" t="str">
        <f>IF(BE11=0,"",IF(AN26&lt;AN10,"Less","Greater"))</f>
        <v/>
      </c>
      <c r="AW27" s="19" t="str">
        <f>IF(BE13=0,"",IF(AN26&lt;AN12,"Less","Greater"))</f>
        <v/>
      </c>
      <c r="AX27" s="19" t="str">
        <f>IF(BE15=0,"",IF(AN26&lt;AN14,"Less","Greater"))</f>
        <v/>
      </c>
      <c r="AY27" s="19" t="str">
        <f>IF(BE17=0,"",IF(AN26&lt;AN16,"Less","Greater"))</f>
        <v/>
      </c>
      <c r="AZ27" s="19" t="str">
        <f>IF(BE19=0,"",IF(AN26&lt;AN18,"Less","Greater"))</f>
        <v/>
      </c>
      <c r="BA27" s="19" t="str">
        <f>IF(BE21=0,"",IF(AN26&lt;AN20,"Less","Greater"))</f>
        <v/>
      </c>
      <c r="BB27" s="19" t="str">
        <f>IF(BE23=0,"",IF(AN26&lt;AN22,"Less","Greater"))</f>
        <v/>
      </c>
      <c r="BC27" s="19" t="str">
        <f>IF(BE25=0,"",IF(AN26&lt;AN24,"Less","Greater"))</f>
        <v/>
      </c>
      <c r="BD27" s="19" t="s">
        <v>23</v>
      </c>
      <c r="BE27" s="19">
        <f>COUNT(M26:AF26)</f>
        <v>0</v>
      </c>
    </row>
    <row r="28" spans="1:57" ht="22.5" customHeight="1">
      <c r="B28" s="38"/>
      <c r="C28" s="143" t="s">
        <v>55</v>
      </c>
      <c r="D28" s="143"/>
      <c r="E28" s="143"/>
      <c r="F28" s="143"/>
      <c r="G28" s="143"/>
      <c r="H28" s="10"/>
    </row>
    <row r="29" spans="1:57" ht="22.5" customHeight="1">
      <c r="A29" s="12" t="s">
        <v>7</v>
      </c>
      <c r="B29" s="38">
        <v>1</v>
      </c>
      <c r="C29" s="50" t="str">
        <f>C23</f>
        <v>Waikato</v>
      </c>
      <c r="D29" s="60"/>
      <c r="E29" s="51" t="s">
        <v>2</v>
      </c>
      <c r="F29" s="55">
        <v>6</v>
      </c>
      <c r="G29" s="50" t="str">
        <f>G24</f>
        <v>Wellington</v>
      </c>
      <c r="H29" s="60"/>
      <c r="I29" s="51">
        <v>7</v>
      </c>
      <c r="J29" s="57">
        <v>10.199999999999999</v>
      </c>
    </row>
    <row r="30" spans="1:57" ht="22.5" customHeight="1">
      <c r="A30" s="14"/>
      <c r="B30" s="38">
        <v>2</v>
      </c>
      <c r="C30" s="50" t="str">
        <f>G23</f>
        <v>Otago</v>
      </c>
      <c r="D30" s="60"/>
      <c r="E30" s="51" t="s">
        <v>2</v>
      </c>
      <c r="F30" s="55">
        <v>7</v>
      </c>
      <c r="G30" s="50" t="str">
        <f>G25</f>
        <v>Canterbury</v>
      </c>
      <c r="H30" s="60"/>
      <c r="I30" s="51">
        <v>8</v>
      </c>
      <c r="J30" s="57">
        <v>10.199999999999999</v>
      </c>
    </row>
    <row r="31" spans="1:57" ht="22.5" customHeight="1">
      <c r="A31" s="14"/>
      <c r="B31" s="38">
        <v>3</v>
      </c>
      <c r="C31" s="50" t="str">
        <f>C24</f>
        <v>Counties Manukau</v>
      </c>
      <c r="D31" s="60"/>
      <c r="E31" s="51" t="s">
        <v>2</v>
      </c>
      <c r="F31" s="55">
        <v>8</v>
      </c>
      <c r="G31" s="50" t="str">
        <f>G26</f>
        <v>Auckland</v>
      </c>
      <c r="H31" s="60"/>
      <c r="I31" s="51">
        <v>11</v>
      </c>
      <c r="J31" s="57">
        <v>10.199999999999999</v>
      </c>
    </row>
    <row r="32" spans="1:57" ht="22.5" customHeight="1">
      <c r="A32" s="14"/>
      <c r="B32" s="38">
        <v>4</v>
      </c>
      <c r="C32" s="50" t="str">
        <f>C25</f>
        <v>North Harbour</v>
      </c>
      <c r="D32" s="60"/>
      <c r="E32" s="51" t="s">
        <v>2</v>
      </c>
      <c r="F32" s="55">
        <v>5</v>
      </c>
      <c r="G32" s="50" t="str">
        <f>C26</f>
        <v>Southland</v>
      </c>
      <c r="H32" s="60"/>
      <c r="I32" s="51">
        <v>12</v>
      </c>
      <c r="J32" s="57">
        <v>10.199999999999999</v>
      </c>
    </row>
    <row r="33" spans="1:10" ht="22.5" customHeight="1">
      <c r="A33" s="14"/>
      <c r="B33" s="38"/>
      <c r="C33" s="50"/>
      <c r="D33" s="61"/>
      <c r="E33" s="51"/>
      <c r="F33" s="55"/>
      <c r="G33" s="50"/>
      <c r="H33" s="61"/>
      <c r="I33" s="51"/>
      <c r="J33" s="57"/>
    </row>
    <row r="34" spans="1:10" ht="22.5" customHeight="1">
      <c r="B34" s="38"/>
      <c r="C34" s="143"/>
      <c r="D34" s="143"/>
      <c r="E34" s="143"/>
      <c r="F34" s="143"/>
      <c r="G34" s="143"/>
      <c r="H34" s="10"/>
    </row>
    <row r="35" spans="1:10" ht="22.5" customHeight="1">
      <c r="A35" s="12" t="s">
        <v>8</v>
      </c>
      <c r="B35" s="38">
        <v>1</v>
      </c>
      <c r="C35" s="50" t="str">
        <f>C29</f>
        <v>Waikato</v>
      </c>
      <c r="D35" s="60"/>
      <c r="E35" s="51" t="s">
        <v>2</v>
      </c>
      <c r="F35" s="55">
        <v>7</v>
      </c>
      <c r="G35" s="50" t="str">
        <f>G30</f>
        <v>Canterbury</v>
      </c>
      <c r="H35" s="60"/>
      <c r="I35" s="51">
        <v>5</v>
      </c>
      <c r="J35" s="57">
        <v>1.4</v>
      </c>
    </row>
    <row r="36" spans="1:10" ht="22.5" customHeight="1">
      <c r="A36" s="14"/>
      <c r="B36" s="38">
        <v>6</v>
      </c>
      <c r="C36" s="50" t="str">
        <f>G29</f>
        <v>Wellington</v>
      </c>
      <c r="D36" s="60"/>
      <c r="E36" s="51" t="s">
        <v>2</v>
      </c>
      <c r="F36" s="55">
        <v>8</v>
      </c>
      <c r="G36" s="50" t="str">
        <f>G31</f>
        <v>Auckland</v>
      </c>
      <c r="H36" s="60"/>
      <c r="I36" s="51">
        <v>6</v>
      </c>
      <c r="J36" s="57">
        <v>1.4</v>
      </c>
    </row>
    <row r="37" spans="1:10" ht="22.5" customHeight="1">
      <c r="A37" s="14"/>
      <c r="B37" s="38">
        <v>2</v>
      </c>
      <c r="C37" s="50" t="str">
        <f>C30</f>
        <v>Otago</v>
      </c>
      <c r="D37" s="60"/>
      <c r="E37" s="51" t="s">
        <v>2</v>
      </c>
      <c r="F37" s="55">
        <v>5</v>
      </c>
      <c r="G37" s="50" t="str">
        <f>G32</f>
        <v>Southland</v>
      </c>
      <c r="H37" s="60"/>
      <c r="I37" s="51">
        <v>7</v>
      </c>
      <c r="J37" s="57">
        <v>1.4</v>
      </c>
    </row>
    <row r="38" spans="1:10" ht="22.5" customHeight="1">
      <c r="A38" s="14"/>
      <c r="B38" s="38">
        <v>3</v>
      </c>
      <c r="C38" s="50" t="str">
        <f>C31</f>
        <v>Counties Manukau</v>
      </c>
      <c r="D38" s="60"/>
      <c r="E38" s="51" t="s">
        <v>2</v>
      </c>
      <c r="F38" s="55">
        <v>4</v>
      </c>
      <c r="G38" s="50" t="str">
        <f>C32</f>
        <v>North Harbour</v>
      </c>
      <c r="H38" s="60"/>
      <c r="I38" s="51">
        <v>8</v>
      </c>
      <c r="J38" s="57">
        <v>1.4</v>
      </c>
    </row>
    <row r="39" spans="1:10" ht="22.5" customHeight="1">
      <c r="A39" s="14"/>
      <c r="B39" s="38"/>
      <c r="C39" s="50"/>
      <c r="D39" s="61"/>
      <c r="E39" s="51"/>
      <c r="F39" s="55"/>
      <c r="G39" s="50"/>
      <c r="H39" s="61"/>
      <c r="I39" s="51"/>
      <c r="J39" s="57"/>
    </row>
    <row r="40" spans="1:10" ht="22.5" customHeight="1">
      <c r="B40" s="38"/>
      <c r="C40" s="143"/>
      <c r="D40" s="143"/>
      <c r="E40" s="143"/>
      <c r="F40" s="143"/>
      <c r="G40" s="143"/>
      <c r="H40" s="10"/>
    </row>
    <row r="41" spans="1:10" ht="22.5" customHeight="1">
      <c r="A41" s="18" t="s">
        <v>9</v>
      </c>
      <c r="B41" s="38">
        <v>1</v>
      </c>
      <c r="C41" s="50" t="str">
        <f>C35</f>
        <v>Waikato</v>
      </c>
      <c r="D41" s="60"/>
      <c r="E41" s="54" t="s">
        <v>2</v>
      </c>
      <c r="F41" s="55">
        <v>8</v>
      </c>
      <c r="G41" s="50" t="str">
        <f>G36</f>
        <v>Auckland</v>
      </c>
      <c r="H41" s="60"/>
      <c r="I41" s="51">
        <v>3</v>
      </c>
      <c r="J41" s="57">
        <v>4.2</v>
      </c>
    </row>
    <row r="42" spans="1:10" ht="22.5" customHeight="1">
      <c r="A42" s="14"/>
      <c r="B42" s="38">
        <v>7</v>
      </c>
      <c r="C42" s="50" t="str">
        <f>G35</f>
        <v>Canterbury</v>
      </c>
      <c r="D42" s="60"/>
      <c r="E42" s="54" t="s">
        <v>2</v>
      </c>
      <c r="F42" s="55">
        <v>5</v>
      </c>
      <c r="G42" s="50" t="str">
        <f>G37</f>
        <v>Southland</v>
      </c>
      <c r="H42" s="60"/>
      <c r="I42" s="51">
        <v>4</v>
      </c>
      <c r="J42" s="57">
        <v>4.2</v>
      </c>
    </row>
    <row r="43" spans="1:10" ht="22.5" customHeight="1">
      <c r="A43" s="14"/>
      <c r="B43" s="38">
        <v>6</v>
      </c>
      <c r="C43" s="50" t="str">
        <f>C36</f>
        <v>Wellington</v>
      </c>
      <c r="D43" s="60"/>
      <c r="E43" s="54" t="s">
        <v>2</v>
      </c>
      <c r="F43" s="55">
        <v>4</v>
      </c>
      <c r="G43" s="50" t="str">
        <f>G38</f>
        <v>North Harbour</v>
      </c>
      <c r="H43" s="60"/>
      <c r="I43" s="51">
        <v>11</v>
      </c>
      <c r="J43" s="57">
        <v>4.2</v>
      </c>
    </row>
    <row r="44" spans="1:10" ht="22.5" customHeight="1">
      <c r="A44" s="14"/>
      <c r="B44" s="38">
        <v>2</v>
      </c>
      <c r="C44" s="50" t="str">
        <f>C37</f>
        <v>Otago</v>
      </c>
      <c r="D44" s="60"/>
      <c r="E44" s="54" t="s">
        <v>2</v>
      </c>
      <c r="F44" s="55">
        <v>3</v>
      </c>
      <c r="G44" s="50" t="str">
        <f>C38</f>
        <v>Counties Manukau</v>
      </c>
      <c r="H44" s="60"/>
      <c r="I44" s="51">
        <v>12</v>
      </c>
      <c r="J44" s="57">
        <v>4.2</v>
      </c>
    </row>
  </sheetData>
  <mergeCells count="284">
    <mergeCell ref="C10:G10"/>
    <mergeCell ref="C16:G16"/>
    <mergeCell ref="C22:G22"/>
    <mergeCell ref="C28:G28"/>
    <mergeCell ref="AQ26:AQ27"/>
    <mergeCell ref="AR26:AR27"/>
    <mergeCell ref="AS26:AS27"/>
    <mergeCell ref="AM26:AM27"/>
    <mergeCell ref="AN26:AN27"/>
    <mergeCell ref="AO26:AO27"/>
    <mergeCell ref="AP26:AP27"/>
    <mergeCell ref="AR22:AR23"/>
    <mergeCell ref="AS22:AS23"/>
    <mergeCell ref="U24:V24"/>
    <mergeCell ref="W24:X24"/>
    <mergeCell ref="AG24:AH24"/>
    <mergeCell ref="AI24:AI25"/>
    <mergeCell ref="AJ24:AJ25"/>
    <mergeCell ref="AK24:AK25"/>
    <mergeCell ref="Y24:Z24"/>
    <mergeCell ref="AA24:AB24"/>
    <mergeCell ref="AC24:AD24"/>
    <mergeCell ref="AE24:AF24"/>
    <mergeCell ref="AP24:AP25"/>
    <mergeCell ref="C34:G34"/>
    <mergeCell ref="C40:G40"/>
    <mergeCell ref="AO24:AO25"/>
    <mergeCell ref="S26:T26"/>
    <mergeCell ref="U26:V26"/>
    <mergeCell ref="W26:X26"/>
    <mergeCell ref="Y26:Z26"/>
    <mergeCell ref="L26:L27"/>
    <mergeCell ref="M26:N26"/>
    <mergeCell ref="O26:P26"/>
    <mergeCell ref="Q26:R26"/>
    <mergeCell ref="AI26:AI27"/>
    <mergeCell ref="AJ26:AJ27"/>
    <mergeCell ref="AK26:AK27"/>
    <mergeCell ref="AL26:AL27"/>
    <mergeCell ref="AA26:AB26"/>
    <mergeCell ref="AC26:AD26"/>
    <mergeCell ref="AE26:AF26"/>
    <mergeCell ref="AG26:AH26"/>
    <mergeCell ref="L24:L25"/>
    <mergeCell ref="M24:N24"/>
    <mergeCell ref="O24:P24"/>
    <mergeCell ref="Q24:R24"/>
    <mergeCell ref="S24:T24"/>
    <mergeCell ref="AQ24:AQ25"/>
    <mergeCell ref="AR24:AR25"/>
    <mergeCell ref="AS24:AS25"/>
    <mergeCell ref="AL24:AL25"/>
    <mergeCell ref="AM24:AM25"/>
    <mergeCell ref="AN24:AN25"/>
    <mergeCell ref="AM22:AM23"/>
    <mergeCell ref="AN22:AN23"/>
    <mergeCell ref="AO22:AO23"/>
    <mergeCell ref="AP22:AP23"/>
    <mergeCell ref="AI22:AI23"/>
    <mergeCell ref="AJ22:AJ23"/>
    <mergeCell ref="AK22:AK23"/>
    <mergeCell ref="AL22:AL23"/>
    <mergeCell ref="AQ22:AQ23"/>
    <mergeCell ref="AR20:AR21"/>
    <mergeCell ref="AS20:AS21"/>
    <mergeCell ref="AL20:AL21"/>
    <mergeCell ref="AM20:AM21"/>
    <mergeCell ref="AN20:AN21"/>
    <mergeCell ref="AO20:AO21"/>
    <mergeCell ref="L22:L23"/>
    <mergeCell ref="M22:N22"/>
    <mergeCell ref="O22:P22"/>
    <mergeCell ref="Q22:R22"/>
    <mergeCell ref="AP20:AP21"/>
    <mergeCell ref="AQ20:AQ21"/>
    <mergeCell ref="AG20:AH20"/>
    <mergeCell ref="AI20:AI21"/>
    <mergeCell ref="AJ20:AJ21"/>
    <mergeCell ref="AK20:AK21"/>
    <mergeCell ref="AA22:AB22"/>
    <mergeCell ref="AC22:AD22"/>
    <mergeCell ref="AE22:AF22"/>
    <mergeCell ref="AG22:AH22"/>
    <mergeCell ref="S22:T22"/>
    <mergeCell ref="U22:V22"/>
    <mergeCell ref="W22:X22"/>
    <mergeCell ref="Y22:Z22"/>
    <mergeCell ref="L20:L21"/>
    <mergeCell ref="M20:N20"/>
    <mergeCell ref="O20:P20"/>
    <mergeCell ref="Q20:R20"/>
    <mergeCell ref="S20:T20"/>
    <mergeCell ref="U20:V20"/>
    <mergeCell ref="W20:X20"/>
    <mergeCell ref="AM18:AM19"/>
    <mergeCell ref="AN18:AN19"/>
    <mergeCell ref="Y20:Z20"/>
    <mergeCell ref="AA20:AB20"/>
    <mergeCell ref="AC20:AD20"/>
    <mergeCell ref="AE20:AF20"/>
    <mergeCell ref="AI18:AI19"/>
    <mergeCell ref="AJ18:AJ19"/>
    <mergeCell ref="L18:L19"/>
    <mergeCell ref="M18:N18"/>
    <mergeCell ref="O18:P18"/>
    <mergeCell ref="Q18:R18"/>
    <mergeCell ref="AK18:AK19"/>
    <mergeCell ref="AL18:AL19"/>
    <mergeCell ref="AA18:AB18"/>
    <mergeCell ref="AC18:AD18"/>
    <mergeCell ref="AE18:AF18"/>
    <mergeCell ref="AG18:AH18"/>
    <mergeCell ref="AR16:AR17"/>
    <mergeCell ref="AS16:AS17"/>
    <mergeCell ref="AL16:AL17"/>
    <mergeCell ref="AM16:AM17"/>
    <mergeCell ref="AN16:AN17"/>
    <mergeCell ref="AO16:AO17"/>
    <mergeCell ref="S18:T18"/>
    <mergeCell ref="U18:V18"/>
    <mergeCell ref="W18:X18"/>
    <mergeCell ref="Y18:Z18"/>
    <mergeCell ref="AS18:AS19"/>
    <mergeCell ref="AQ18:AQ19"/>
    <mergeCell ref="AR18:AR19"/>
    <mergeCell ref="AO18:AO19"/>
    <mergeCell ref="AP18:AP19"/>
    <mergeCell ref="AI14:AI15"/>
    <mergeCell ref="AJ14:AJ15"/>
    <mergeCell ref="AK14:AK15"/>
    <mergeCell ref="AL14:AL15"/>
    <mergeCell ref="AQ14:AQ15"/>
    <mergeCell ref="AR14:AR15"/>
    <mergeCell ref="AS14:AS15"/>
    <mergeCell ref="L16:L17"/>
    <mergeCell ref="M16:N16"/>
    <mergeCell ref="O16:P16"/>
    <mergeCell ref="Q16:R16"/>
    <mergeCell ref="S16:T16"/>
    <mergeCell ref="U16:V16"/>
    <mergeCell ref="W16:X16"/>
    <mergeCell ref="AG16:AH16"/>
    <mergeCell ref="AI16:AI17"/>
    <mergeCell ref="AJ16:AJ17"/>
    <mergeCell ref="AK16:AK17"/>
    <mergeCell ref="Y16:Z16"/>
    <mergeCell ref="AA16:AB16"/>
    <mergeCell ref="AC16:AD16"/>
    <mergeCell ref="AE16:AF16"/>
    <mergeCell ref="AP16:AP17"/>
    <mergeCell ref="AQ16:AQ17"/>
    <mergeCell ref="AN12:AN13"/>
    <mergeCell ref="AO12:AO13"/>
    <mergeCell ref="L14:L15"/>
    <mergeCell ref="M14:N14"/>
    <mergeCell ref="O14:P14"/>
    <mergeCell ref="Q14:R14"/>
    <mergeCell ref="AP12:AP13"/>
    <mergeCell ref="AQ12:AQ13"/>
    <mergeCell ref="AG12:AH12"/>
    <mergeCell ref="AI12:AI13"/>
    <mergeCell ref="AJ12:AJ13"/>
    <mergeCell ref="AK12:AK13"/>
    <mergeCell ref="AA14:AB14"/>
    <mergeCell ref="AC14:AD14"/>
    <mergeCell ref="AE14:AF14"/>
    <mergeCell ref="AG14:AH14"/>
    <mergeCell ref="S14:T14"/>
    <mergeCell ref="U14:V14"/>
    <mergeCell ref="W14:X14"/>
    <mergeCell ref="Y14:Z14"/>
    <mergeCell ref="AM14:AM15"/>
    <mergeCell ref="AN14:AN15"/>
    <mergeCell ref="AO14:AO15"/>
    <mergeCell ref="AP14:AP15"/>
    <mergeCell ref="AS10:AS11"/>
    <mergeCell ref="L12:L13"/>
    <mergeCell ref="M12:N12"/>
    <mergeCell ref="O12:P12"/>
    <mergeCell ref="Q12:R12"/>
    <mergeCell ref="S12:T12"/>
    <mergeCell ref="U12:V12"/>
    <mergeCell ref="W12:X12"/>
    <mergeCell ref="AM10:AM11"/>
    <mergeCell ref="AN10:AN11"/>
    <mergeCell ref="Y12:Z12"/>
    <mergeCell ref="AA12:AB12"/>
    <mergeCell ref="AC12:AD12"/>
    <mergeCell ref="AE12:AF12"/>
    <mergeCell ref="AQ10:AQ11"/>
    <mergeCell ref="AR10:AR11"/>
    <mergeCell ref="AO10:AO11"/>
    <mergeCell ref="AP10:AP11"/>
    <mergeCell ref="AI10:AI11"/>
    <mergeCell ref="AJ10:AJ11"/>
    <mergeCell ref="AR12:AR13"/>
    <mergeCell ref="AS12:AS13"/>
    <mergeCell ref="AL12:AL13"/>
    <mergeCell ref="AM12:AM13"/>
    <mergeCell ref="AO8:AO9"/>
    <mergeCell ref="S10:T10"/>
    <mergeCell ref="U10:V10"/>
    <mergeCell ref="W10:X10"/>
    <mergeCell ref="Y10:Z10"/>
    <mergeCell ref="L10:L11"/>
    <mergeCell ref="M10:N10"/>
    <mergeCell ref="O10:P10"/>
    <mergeCell ref="Q10:R10"/>
    <mergeCell ref="AK10:AK11"/>
    <mergeCell ref="AL10:AL11"/>
    <mergeCell ref="AA10:AB10"/>
    <mergeCell ref="AC10:AD10"/>
    <mergeCell ref="AE10:AF10"/>
    <mergeCell ref="AG10:AH10"/>
    <mergeCell ref="AR6:AR7"/>
    <mergeCell ref="AS6:AS7"/>
    <mergeCell ref="L8:L9"/>
    <mergeCell ref="M8:N8"/>
    <mergeCell ref="O8:P8"/>
    <mergeCell ref="Q8:R8"/>
    <mergeCell ref="S8:T8"/>
    <mergeCell ref="U8:V8"/>
    <mergeCell ref="W8:X8"/>
    <mergeCell ref="AG8:AH8"/>
    <mergeCell ref="AI8:AI9"/>
    <mergeCell ref="AJ8:AJ9"/>
    <mergeCell ref="AK8:AK9"/>
    <mergeCell ref="Y8:Z8"/>
    <mergeCell ref="AA8:AB8"/>
    <mergeCell ref="AC8:AD8"/>
    <mergeCell ref="AE8:AF8"/>
    <mergeCell ref="AP8:AP9"/>
    <mergeCell ref="AQ8:AQ9"/>
    <mergeCell ref="AR8:AR9"/>
    <mergeCell ref="AS8:AS9"/>
    <mergeCell ref="AL8:AL9"/>
    <mergeCell ref="AM8:AM9"/>
    <mergeCell ref="AN8:AN9"/>
    <mergeCell ref="AM6:AM7"/>
    <mergeCell ref="AN6:AN7"/>
    <mergeCell ref="AO6:AO7"/>
    <mergeCell ref="AP6:AP7"/>
    <mergeCell ref="AI6:AI7"/>
    <mergeCell ref="AJ6:AJ7"/>
    <mergeCell ref="AK6:AK7"/>
    <mergeCell ref="AL6:AL7"/>
    <mergeCell ref="AQ6:AQ7"/>
    <mergeCell ref="AR1:AR5"/>
    <mergeCell ref="AS1:AS5"/>
    <mergeCell ref="AL1:AL5"/>
    <mergeCell ref="AM1:AM5"/>
    <mergeCell ref="AN1:AN5"/>
    <mergeCell ref="AO1:AO5"/>
    <mergeCell ref="L6:L7"/>
    <mergeCell ref="M6:N6"/>
    <mergeCell ref="O6:P6"/>
    <mergeCell ref="Q6:R6"/>
    <mergeCell ref="AP1:AP5"/>
    <mergeCell ref="AQ1:AQ5"/>
    <mergeCell ref="AG1:AH5"/>
    <mergeCell ref="AI1:AI5"/>
    <mergeCell ref="AJ1:AJ5"/>
    <mergeCell ref="AK1:AK5"/>
    <mergeCell ref="AA6:AB6"/>
    <mergeCell ref="AC6:AD6"/>
    <mergeCell ref="AE6:AF6"/>
    <mergeCell ref="AG6:AH6"/>
    <mergeCell ref="S6:T6"/>
    <mergeCell ref="U6:V6"/>
    <mergeCell ref="W6:X6"/>
    <mergeCell ref="Y6:Z6"/>
    <mergeCell ref="A1:J1"/>
    <mergeCell ref="M1:N5"/>
    <mergeCell ref="O1:P5"/>
    <mergeCell ref="C4:G4"/>
    <mergeCell ref="Y1:Z5"/>
    <mergeCell ref="AA1:AB5"/>
    <mergeCell ref="AC1:AD5"/>
    <mergeCell ref="AE1:AF5"/>
    <mergeCell ref="Q1:R5"/>
    <mergeCell ref="S1:T5"/>
    <mergeCell ref="U1:V5"/>
    <mergeCell ref="W1:X5"/>
    <mergeCell ref="B2:G2"/>
  </mergeCells>
  <phoneticPr fontId="0" type="noConversion"/>
  <pageMargins left="1.06" right="0.2" top="0.4" bottom="0.81" header="0.15" footer="0.34"/>
  <pageSetup paperSize="9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E65"/>
  <sheetViews>
    <sheetView topLeftCell="A48" zoomScale="75" workbookViewId="0">
      <selection activeCell="L69" sqref="L69"/>
    </sheetView>
  </sheetViews>
  <sheetFormatPr baseColWidth="10" defaultColWidth="8.83203125" defaultRowHeight="18" x14ac:dyDescent="0"/>
  <cols>
    <col min="1" max="1" width="13.83203125" customWidth="1"/>
    <col min="2" max="2" width="3.83203125" style="39" customWidth="1"/>
    <col min="3" max="3" width="23.6640625" style="100" customWidth="1"/>
    <col min="4" max="4" width="6.6640625" style="45" customWidth="1"/>
    <col min="5" max="5" width="4" style="19" customWidth="1"/>
    <col min="6" max="6" width="3.83203125" style="39" customWidth="1"/>
    <col min="7" max="7" width="24.1640625" style="100" customWidth="1"/>
    <col min="8" max="8" width="6.6640625" style="45" customWidth="1"/>
    <col min="9" max="10" width="9.1640625" style="78" customWidth="1"/>
    <col min="12" max="12" width="23.83203125" customWidth="1"/>
    <col min="13" max="32" width="3.6640625" customWidth="1"/>
    <col min="33" max="34" width="3.6640625" hidden="1" customWidth="1"/>
    <col min="35" max="45" width="3.6640625" customWidth="1"/>
  </cols>
  <sheetData>
    <row r="1" spans="1:57" ht="30">
      <c r="A1" s="224" t="s">
        <v>61</v>
      </c>
      <c r="B1" s="224"/>
      <c r="C1" s="224"/>
      <c r="D1" s="224"/>
      <c r="E1" s="224"/>
      <c r="F1" s="224"/>
      <c r="G1" s="224"/>
      <c r="H1" s="224"/>
      <c r="I1" s="224"/>
      <c r="J1" s="224"/>
      <c r="L1" s="101"/>
      <c r="M1" s="214" t="str">
        <f>L6</f>
        <v>Auckland</v>
      </c>
      <c r="N1" s="214"/>
      <c r="O1" s="214" t="str">
        <f>L8</f>
        <v>Counties Manukau</v>
      </c>
      <c r="P1" s="214"/>
      <c r="Q1" s="214" t="str">
        <f>L10</f>
        <v>Wellington</v>
      </c>
      <c r="R1" s="214"/>
      <c r="S1" s="214" t="str">
        <f>L12</f>
        <v>Bay of Plenty</v>
      </c>
      <c r="T1" s="214"/>
      <c r="U1" s="214" t="str">
        <f>L14</f>
        <v>Bye</v>
      </c>
      <c r="V1" s="214"/>
      <c r="W1" s="214" t="str">
        <f>L16</f>
        <v>Counties 21</v>
      </c>
      <c r="X1" s="214"/>
      <c r="Y1" s="214" t="str">
        <f>L18</f>
        <v>Waikato 21</v>
      </c>
      <c r="Z1" s="214"/>
      <c r="AA1" s="214" t="str">
        <f>L20</f>
        <v>Auckland 21</v>
      </c>
      <c r="AB1" s="214"/>
      <c r="AC1" s="214" t="str">
        <f>L22</f>
        <v>Waikato</v>
      </c>
      <c r="AD1" s="214"/>
      <c r="AE1" s="214" t="str">
        <f>L24</f>
        <v>Canterbury</v>
      </c>
      <c r="AF1" s="214"/>
      <c r="AG1" s="216">
        <f>N24</f>
        <v>0</v>
      </c>
      <c r="AH1" s="216"/>
      <c r="AI1" s="220" t="s">
        <v>12</v>
      </c>
      <c r="AJ1" s="222" t="s">
        <v>13</v>
      </c>
      <c r="AK1" s="222" t="s">
        <v>14</v>
      </c>
      <c r="AL1" s="222" t="s">
        <v>15</v>
      </c>
      <c r="AM1" s="222" t="s">
        <v>16</v>
      </c>
      <c r="AN1" s="214" t="s">
        <v>17</v>
      </c>
      <c r="AO1" s="216" t="s">
        <v>18</v>
      </c>
      <c r="AP1" s="216" t="s">
        <v>19</v>
      </c>
      <c r="AQ1" s="216" t="s">
        <v>20</v>
      </c>
      <c r="AR1" s="214" t="s">
        <v>21</v>
      </c>
      <c r="AS1" s="218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4"/>
      <c r="B2" s="183" t="s">
        <v>71</v>
      </c>
      <c r="C2" s="183"/>
      <c r="D2" s="183"/>
      <c r="E2" s="183"/>
      <c r="F2" s="183"/>
      <c r="G2" s="184"/>
      <c r="H2" s="44"/>
      <c r="L2" s="102">
        <v>2014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7"/>
      <c r="AH2" s="217"/>
      <c r="AI2" s="221"/>
      <c r="AJ2" s="223"/>
      <c r="AK2" s="223"/>
      <c r="AL2" s="223"/>
      <c r="AM2" s="223"/>
      <c r="AN2" s="215"/>
      <c r="AO2" s="217"/>
      <c r="AP2" s="217"/>
      <c r="AQ2" s="217"/>
      <c r="AR2" s="215"/>
      <c r="AS2" s="2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5.5" customHeight="1">
      <c r="A3" s="14"/>
      <c r="B3" s="36"/>
      <c r="C3" s="125"/>
      <c r="D3" s="44"/>
      <c r="E3" s="40"/>
      <c r="F3" s="36"/>
      <c r="G3" s="125"/>
      <c r="H3" s="44"/>
      <c r="I3" s="131"/>
      <c r="J3" s="131"/>
      <c r="L3" s="103" t="s">
        <v>60</v>
      </c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7"/>
      <c r="AH3" s="217"/>
      <c r="AI3" s="221"/>
      <c r="AJ3" s="223"/>
      <c r="AK3" s="223"/>
      <c r="AL3" s="223"/>
      <c r="AM3" s="223"/>
      <c r="AN3" s="215"/>
      <c r="AO3" s="217"/>
      <c r="AP3" s="217"/>
      <c r="AQ3" s="217"/>
      <c r="AR3" s="215"/>
      <c r="AS3" s="2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ht="21.75" customHeight="1">
      <c r="B4" s="37"/>
      <c r="C4" s="143" t="s">
        <v>54</v>
      </c>
      <c r="D4" s="143"/>
      <c r="E4" s="143"/>
      <c r="F4" s="143"/>
      <c r="G4" s="143"/>
      <c r="H4" s="46"/>
      <c r="I4" s="131" t="s">
        <v>0</v>
      </c>
      <c r="J4" s="131" t="s">
        <v>1</v>
      </c>
      <c r="L4" s="102" t="s">
        <v>45</v>
      </c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7"/>
      <c r="AH4" s="217"/>
      <c r="AI4" s="221"/>
      <c r="AJ4" s="223"/>
      <c r="AK4" s="223"/>
      <c r="AL4" s="223"/>
      <c r="AM4" s="223"/>
      <c r="AN4" s="215"/>
      <c r="AO4" s="217"/>
      <c r="AP4" s="217"/>
      <c r="AQ4" s="217"/>
      <c r="AR4" s="215"/>
      <c r="AS4" s="2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3" customHeight="1">
      <c r="A5" s="11" t="s">
        <v>3</v>
      </c>
      <c r="B5" s="38">
        <v>1</v>
      </c>
      <c r="C5" s="50" t="s">
        <v>35</v>
      </c>
      <c r="D5" s="60"/>
      <c r="E5" s="51" t="s">
        <v>2</v>
      </c>
      <c r="F5" s="52">
        <v>6</v>
      </c>
      <c r="G5" s="50" t="s">
        <v>69</v>
      </c>
      <c r="H5" s="60"/>
      <c r="I5" s="51">
        <v>1</v>
      </c>
      <c r="J5" s="58">
        <v>9.4</v>
      </c>
      <c r="L5" s="102" t="s">
        <v>40</v>
      </c>
      <c r="M5" s="225"/>
      <c r="N5" s="22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7"/>
      <c r="AH5" s="217"/>
      <c r="AI5" s="221"/>
      <c r="AJ5" s="223"/>
      <c r="AK5" s="223"/>
      <c r="AL5" s="223"/>
      <c r="AM5" s="223"/>
      <c r="AN5" s="215"/>
      <c r="AO5" s="217"/>
      <c r="AP5" s="217"/>
      <c r="AQ5" s="217"/>
      <c r="AR5" s="215"/>
      <c r="AS5" s="219"/>
      <c r="AU5" s="19" t="str">
        <f>L6</f>
        <v>Auckland</v>
      </c>
      <c r="AV5" s="19" t="str">
        <f>L8</f>
        <v>Counties Manukau</v>
      </c>
      <c r="AW5" s="19" t="str">
        <f>L10</f>
        <v>Wellington</v>
      </c>
      <c r="AX5" s="19" t="str">
        <f>L12</f>
        <v>Bay of Plenty</v>
      </c>
      <c r="AY5" s="19" t="str">
        <f>L14</f>
        <v>Bye</v>
      </c>
      <c r="AZ5" s="19" t="str">
        <f>L16</f>
        <v>Counties 21</v>
      </c>
      <c r="BA5" s="19" t="str">
        <f>L18</f>
        <v>Waikato 21</v>
      </c>
      <c r="BB5" s="19" t="str">
        <f>L20</f>
        <v>Auckland 21</v>
      </c>
      <c r="BC5" s="19" t="str">
        <f>L22</f>
        <v>Waikato</v>
      </c>
      <c r="BD5" s="19" t="str">
        <f>L24</f>
        <v>Canterbury</v>
      </c>
      <c r="BE5" s="19" t="s">
        <v>22</v>
      </c>
    </row>
    <row r="6" spans="1:57" ht="23" customHeight="1">
      <c r="A6" s="14"/>
      <c r="B6" s="38">
        <v>9</v>
      </c>
      <c r="C6" s="50" t="s">
        <v>38</v>
      </c>
      <c r="D6" s="60"/>
      <c r="E6" s="51" t="s">
        <v>2</v>
      </c>
      <c r="F6" s="52">
        <v>5</v>
      </c>
      <c r="G6" s="50" t="s">
        <v>24</v>
      </c>
      <c r="H6" s="60"/>
      <c r="I6" s="51"/>
      <c r="J6" s="58"/>
      <c r="L6" s="233" t="str">
        <f>C5</f>
        <v>Auckland</v>
      </c>
      <c r="M6" s="211" t="str">
        <f>IF(AND(M7="",N7=""),"",IF(M7=N7,2,IF(M7="F",0,IF(N7="F",3,IF(M7&gt;N7,3,IF(M7&lt;N7,1,""))))))</f>
        <v/>
      </c>
      <c r="N6" s="211"/>
      <c r="O6" s="155" t="str">
        <f>IF(AND(O7="",P7=""),"",IF(AND(O7=0,P7=0),"",IF(O7=P7,2,IF(O7="F",0,IF(P7="F",3,IF(O7&gt;P7,3,IF(O7&lt;P7,1,"")))))))</f>
        <v/>
      </c>
      <c r="P6" s="230"/>
      <c r="Q6" s="230" t="str">
        <f>IF(AND(Q7="",R7=""),"",IF(AND(Q7=0,R7=0),"",IF(Q7=R7,2,IF(Q7="F",0,IF(R7="F",3,IF(Q7&gt;R7,3,IF(Q7&lt;R7,1,"")))))))</f>
        <v/>
      </c>
      <c r="R6" s="230"/>
      <c r="S6" s="230" t="str">
        <f>IF(AND(S7="",T7=""),"",IF(AND(S7=0,T7=0),"",IF(S7=T7,2,IF(S7="F",0,IF(T7="F",3,IF(S7&gt;T7,3,IF(S7&lt;T7,1,"")))))))</f>
        <v/>
      </c>
      <c r="T6" s="230"/>
      <c r="U6" s="230" t="str">
        <f>IF(AND(U7="",V7=""),"",IF(AND(U7=0,V7=0),"",IF(U7=V7,2,IF(U7="F",0,IF(V7="F",3,IF(U7&gt;V7,3,IF(U7&lt;V7,1,"")))))))</f>
        <v/>
      </c>
      <c r="V6" s="230"/>
      <c r="W6" s="230" t="str">
        <f>IF(AND(W7="",X7=""),"",IF(AND(W7=0,X7=0),"",IF(W7=X7,2,IF(W7="F",0,IF(X7="F",3,IF(W7&gt;X7,3,IF(W7&lt;X7,1,"")))))))</f>
        <v/>
      </c>
      <c r="X6" s="230"/>
      <c r="Y6" s="230" t="str">
        <f>IF(AND(Y7="",Z7=""),"",IF(AND(Y7=0,Z7=0),"",IF(Y7=Z7,2,IF(Y7="F",0,IF(Z7="F",3,IF(Y7&gt;Z7,3,IF(Y7&lt;Z7,1,"")))))))</f>
        <v/>
      </c>
      <c r="Z6" s="230"/>
      <c r="AA6" s="230" t="str">
        <f>IF(AND(AA7="",AB7=""),"",IF(AND(AA7=0,AB7=0),"",IF(AA7=AB7,2,IF(AA7="F",0,IF(AB7="F",3,IF(AA7&gt;AB7,3,IF(AA7&lt;AB7,1,"")))))))</f>
        <v/>
      </c>
      <c r="AB6" s="230"/>
      <c r="AC6" s="230" t="str">
        <f>IF(AND(AC7="",AD7=""),"",IF(AND(AC7=0,AD7=0),"",IF(AC7=AD7,2,IF(AC7="F",0,IF(AD7="F",3,IF(AC7&gt;AD7,3,IF(AC7&lt;AD7,1,"")))))))</f>
        <v/>
      </c>
      <c r="AD6" s="230"/>
      <c r="AE6" s="230" t="str">
        <f>IF(AND(AE7="",AF7=""),"",IF(AND(AE7=0,AF7=0),"",IF(AE7=AF7,2,IF(AE7="F",0,IF(AF7="F",3,IF(AE7&gt;AF7,3,IF(AE7&lt;AF7,1,"")))))))</f>
        <v/>
      </c>
      <c r="AF6" s="230"/>
      <c r="AG6" s="230" t="str">
        <f>IF(AND(AG7="",AH7=""),"",IF(AND(AG7=0,AH7=0),"",IF(AG7=AH7,2,IF(AG7="F",0,IF(AH7="F",3,IF(AG7&gt;AH7,3,IF(AG7&lt;AH7,1,"")))))))</f>
        <v/>
      </c>
      <c r="AH6" s="230"/>
      <c r="AI6" s="226">
        <f>COUNTIF(M6:AF6,"&lt;4")</f>
        <v>0</v>
      </c>
      <c r="AJ6" s="231">
        <f>COUNTIF(M6:AG6,"3")</f>
        <v>0</v>
      </c>
      <c r="AK6" s="231">
        <f>COUNTIF(M6:AG6,"2")</f>
        <v>0</v>
      </c>
      <c r="AL6" s="231">
        <f>COUNTIF(M6:AG6,"1")</f>
        <v>0</v>
      </c>
      <c r="AM6" s="231">
        <f>COUNTIF(M6:AG6,"0")</f>
        <v>0</v>
      </c>
      <c r="AN6" s="232" t="str">
        <f>IF(OR(L6="",BE7=0),"",SUM(AG6,AE6,AC6,AA6,Y6,W6,U6,S6,Q6,O6,M6))</f>
        <v/>
      </c>
      <c r="AO6" s="234">
        <f>SUM(AG7,AE7,AC7,AA7,Y7,W7,U7,S7,Q7,O7,M7)</f>
        <v>0</v>
      </c>
      <c r="AP6" s="234">
        <f>SUM(AH7,AF7,AD7,AB7,Z7,X7,V7,T7,R7,P7,N7)</f>
        <v>0</v>
      </c>
      <c r="AQ6" s="234">
        <f>AO6-AP6</f>
        <v>0</v>
      </c>
      <c r="AR6" s="226" t="str">
        <f>IF(OR(L6="",BE7=0),"",1+COUNTIF(AU7:BD7,"Less"))</f>
        <v/>
      </c>
      <c r="AS6" s="227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3" customHeight="1">
      <c r="A7" s="12"/>
      <c r="B7" s="38"/>
      <c r="C7" s="50" t="s">
        <v>26</v>
      </c>
      <c r="D7" s="60"/>
      <c r="E7" s="51" t="s">
        <v>2</v>
      </c>
      <c r="F7" s="52">
        <v>4</v>
      </c>
      <c r="G7" s="50" t="s">
        <v>29</v>
      </c>
      <c r="H7" s="60"/>
      <c r="I7" s="51">
        <v>2</v>
      </c>
      <c r="J7" s="58">
        <v>9.4</v>
      </c>
      <c r="L7" s="233"/>
      <c r="M7" s="67"/>
      <c r="N7" s="67"/>
      <c r="O7" s="26">
        <f>IF(N9="","",N9)</f>
        <v>0</v>
      </c>
      <c r="P7" s="99">
        <f>IF(M9="","",M9)</f>
        <v>0</v>
      </c>
      <c r="Q7" s="23">
        <f>IF(N11="","",N11)</f>
        <v>0</v>
      </c>
      <c r="R7" s="23">
        <f>IF(M11="","",M11)</f>
        <v>0</v>
      </c>
      <c r="S7" s="23">
        <f>IF(N13="","",N13)</f>
        <v>0</v>
      </c>
      <c r="T7" s="23">
        <f>IF(M13="","",M13)</f>
        <v>0</v>
      </c>
      <c r="U7" s="23">
        <f>IF(N15="","",N15)</f>
        <v>0</v>
      </c>
      <c r="V7" s="23">
        <f>IF(M15="","",M15)</f>
        <v>0</v>
      </c>
      <c r="W7" s="23">
        <f>IF(N17="","",N17)</f>
        <v>0</v>
      </c>
      <c r="X7" s="23">
        <f>IF(M17="","",M17)</f>
        <v>0</v>
      </c>
      <c r="Y7" s="23">
        <f>IF(N19="","",N19)</f>
        <v>0</v>
      </c>
      <c r="Z7" s="23">
        <f>IF(M19="","",M19)</f>
        <v>0</v>
      </c>
      <c r="AA7" s="23">
        <f>IF(N21="","",N21)</f>
        <v>0</v>
      </c>
      <c r="AB7" s="23">
        <f>IF(M21="","",M21)</f>
        <v>0</v>
      </c>
      <c r="AC7" s="23">
        <f>IF(N23="","",N23)</f>
        <v>0</v>
      </c>
      <c r="AD7" s="23">
        <f>IF(M23="","",M23)</f>
        <v>0</v>
      </c>
      <c r="AE7" s="23">
        <f>IF(N25="","",N25)</f>
        <v>0</v>
      </c>
      <c r="AF7" s="23">
        <f>IF(M25="","",M25)</f>
        <v>0</v>
      </c>
      <c r="AG7" s="23" t="str">
        <f>IF(N27="","",N27)</f>
        <v/>
      </c>
      <c r="AH7" s="23" t="str">
        <f>IF(M27="","",M27)</f>
        <v/>
      </c>
      <c r="AI7" s="226"/>
      <c r="AJ7" s="231"/>
      <c r="AK7" s="231"/>
      <c r="AL7" s="231"/>
      <c r="AM7" s="231"/>
      <c r="AN7" s="232"/>
      <c r="AO7" s="234"/>
      <c r="AP7" s="234"/>
      <c r="AQ7" s="234"/>
      <c r="AR7" s="226"/>
      <c r="AS7" s="227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3" customHeight="1">
      <c r="A8" s="15"/>
      <c r="B8" s="38">
        <v>8</v>
      </c>
      <c r="C8" s="50" t="s">
        <v>68</v>
      </c>
      <c r="D8" s="60"/>
      <c r="E8" s="51" t="s">
        <v>2</v>
      </c>
      <c r="F8" s="52">
        <v>3</v>
      </c>
      <c r="G8" s="50" t="s">
        <v>30</v>
      </c>
      <c r="H8" s="60"/>
      <c r="I8" s="51">
        <v>3</v>
      </c>
      <c r="J8" s="58">
        <v>9.4</v>
      </c>
      <c r="L8" s="164" t="str">
        <f>G9</f>
        <v>Counties Manukau</v>
      </c>
      <c r="M8" s="228" t="str">
        <f>IF(AND(M9="",N9=""),"",IF(AND(M9=0,N9=0),"",IF(M9=N9,2,IF(M9="F",0,IF(N9="F",3,IF(M9&gt;N9,3,IF(M9&lt;N9,1,"")))))))</f>
        <v/>
      </c>
      <c r="N8" s="229"/>
      <c r="O8" s="211"/>
      <c r="P8" s="211"/>
      <c r="Q8" s="155" t="str">
        <f>IF(AND(Q9="",R9=""),"",IF(AND(Q9=0,R9=0),"",IF(Q9=R9,2,IF(Q9="F",0,IF(R9="F",3,IF(Q9&gt;R9,3,IF(Q9&lt;R9,1,"")))))))</f>
        <v/>
      </c>
      <c r="R8" s="230"/>
      <c r="S8" s="230" t="str">
        <f>IF(AND(S9="",T9=""),"",IF(AND(S9=0,T9=0),"",IF(S9=T9,2,IF(S9="F",0,IF(T9="F",3,IF(S9&gt;T9,3,IF(S9&lt;T9,1,"")))))))</f>
        <v/>
      </c>
      <c r="T8" s="230"/>
      <c r="U8" s="230" t="str">
        <f>IF(AND(U9="",V9=""),"",IF(AND(U9=0,V9=0),"",IF(U9=V9,2,IF(U9="F",0,IF(V9="F",3,IF(U9&gt;V9,3,IF(U9&lt;V9,1,"")))))))</f>
        <v/>
      </c>
      <c r="V8" s="230"/>
      <c r="W8" s="230" t="str">
        <f>IF(AND(W9="",X9=""),"",IF(AND(W9=0,X9=0),"",IF(W9=X9,2,IF(W9="F",0,IF(X9="F",3,IF(W9&gt;X9,3,IF(W9&lt;X9,1,"")))))))</f>
        <v/>
      </c>
      <c r="X8" s="230"/>
      <c r="Y8" s="230" t="str">
        <f>IF(AND(Y9="",Z9=""),"",IF(AND(Y9=0,Z9=0),"",IF(Y9=Z9,2,IF(Y9="F",0,IF(Z9="F",3,IF(Y9&gt;Z9,3,IF(Y9&lt;Z9,1,"")))))))</f>
        <v/>
      </c>
      <c r="Z8" s="230"/>
      <c r="AA8" s="230" t="str">
        <f>IF(AND(AA9="",AB9=""),"",IF(AND(AA9=0,AB9=0),"",IF(AA9=AB9,2,IF(AA9="F",0,IF(AB9="F",3,IF(AA9&gt;AB9,3,IF(AA9&lt;AB9,1,"")))))))</f>
        <v/>
      </c>
      <c r="AB8" s="230"/>
      <c r="AC8" s="230" t="str">
        <f>IF(AND(AC9="",AD9=""),"",IF(AND(AC9=0,AD9=0),"",IF(AC9=AD9,2,IF(AC9="F",0,IF(AD9="F",3,IF(AC9&gt;AD9,3,IF(AC9&lt;AD9,1,"")))))))</f>
        <v/>
      </c>
      <c r="AD8" s="230"/>
      <c r="AE8" s="230" t="str">
        <f>IF(AND(AE9="",AF9=""),"",IF(AND(AE9=0,AF9=0),"",IF(AE9=AF9,2,IF(AE9="F",0,IF(AF9="F",3,IF(AE9&gt;AF9,3,IF(AE9&lt;AF9,1,"")))))))</f>
        <v/>
      </c>
      <c r="AF8" s="230"/>
      <c r="AG8" s="230" t="str">
        <f>IF(AND(AG9="",AH9=""),"",IF(AND(AG9=0,AH9=0),"",IF(AG9=AH9,2,IF(AG9="F",0,IF(AH9="F",3,IF(AG9&gt;AH9,3,IF(AG9&lt;AH9,1,"")))))))</f>
        <v/>
      </c>
      <c r="AH8" s="230"/>
      <c r="AI8" s="226">
        <f>COUNTIF(M8:AF8,"&lt;4")</f>
        <v>0</v>
      </c>
      <c r="AJ8" s="231">
        <f>COUNTIF(M8:AG8,"3")</f>
        <v>0</v>
      </c>
      <c r="AK8" s="231">
        <f>COUNTIF(M8:AG8,"2")</f>
        <v>0</v>
      </c>
      <c r="AL8" s="231">
        <f>COUNTIF(M8:AG8,"1")</f>
        <v>0</v>
      </c>
      <c r="AM8" s="231">
        <f>COUNTIF(M8:AG8,"0")</f>
        <v>0</v>
      </c>
      <c r="AN8" s="232" t="str">
        <f>IF(OR(L8="",BE9=0),"",SUM(AG8,AE8,AC8,AA8,Y8,W8,U8,S8,Q8,O8,M8))</f>
        <v/>
      </c>
      <c r="AO8" s="234">
        <f>SUM(AG9,AE9,AC9,AA9,Y9,W9,U9,S9,Q9,O9,M9)</f>
        <v>0</v>
      </c>
      <c r="AP8" s="234">
        <f>SUM(AH9,AF9,AD9,AB9,Z9,X9,V9,T9,R9,P9,N9)</f>
        <v>0</v>
      </c>
      <c r="AQ8" s="234">
        <f>AO8-AP8</f>
        <v>0</v>
      </c>
      <c r="AR8" s="226" t="str">
        <f>IF(OR(L8="",BE9=0),"",1+COUNTIF(AU9:BD9,"Less"))</f>
        <v/>
      </c>
      <c r="AS8" s="227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3" customHeight="1">
      <c r="A9" s="15"/>
      <c r="B9" s="38">
        <v>7</v>
      </c>
      <c r="C9" s="50" t="s">
        <v>70</v>
      </c>
      <c r="D9" s="60"/>
      <c r="E9" s="51" t="s">
        <v>2</v>
      </c>
      <c r="F9" s="52">
        <v>2</v>
      </c>
      <c r="G9" s="50" t="s">
        <v>39</v>
      </c>
      <c r="H9" s="60"/>
      <c r="I9" s="51">
        <v>4</v>
      </c>
      <c r="J9" s="58">
        <v>9.4</v>
      </c>
      <c r="L9" s="164"/>
      <c r="M9" s="23">
        <f>H33</f>
        <v>0</v>
      </c>
      <c r="N9" s="113">
        <f>D33</f>
        <v>0</v>
      </c>
      <c r="O9" s="67"/>
      <c r="P9" s="67"/>
      <c r="Q9" s="26">
        <f>IF(P11="","",P11)</f>
        <v>0</v>
      </c>
      <c r="R9" s="99">
        <f>IF(O11="","",O11)</f>
        <v>0</v>
      </c>
      <c r="S9" s="23">
        <f>IF(P13="","",P13)</f>
        <v>0</v>
      </c>
      <c r="T9" s="23">
        <f>IF(O13="","",O13)</f>
        <v>0</v>
      </c>
      <c r="U9" s="23">
        <f>IF(P15="","",P15)</f>
        <v>0</v>
      </c>
      <c r="V9" s="23">
        <f>IF(O15="","",O15)</f>
        <v>0</v>
      </c>
      <c r="W9" s="23">
        <f>IF(P17="","",P17)</f>
        <v>0</v>
      </c>
      <c r="X9" s="23">
        <f>IF(O17="","",O17)</f>
        <v>0</v>
      </c>
      <c r="Y9" s="23">
        <f>IF(P19="","",P19)</f>
        <v>0</v>
      </c>
      <c r="Z9" s="23">
        <f>IF(O19="","",O19)</f>
        <v>0</v>
      </c>
      <c r="AA9" s="23">
        <f>IF(P21="","",P21)</f>
        <v>0</v>
      </c>
      <c r="AB9" s="23">
        <f>IF(O21="","",O21)</f>
        <v>0</v>
      </c>
      <c r="AC9" s="23">
        <f>IF(P23="","",P23)</f>
        <v>0</v>
      </c>
      <c r="AD9" s="23">
        <f>IF(O23="","",O23)</f>
        <v>0</v>
      </c>
      <c r="AE9" s="23">
        <f>IF(P25="","",P25)</f>
        <v>0</v>
      </c>
      <c r="AF9" s="23">
        <f>IF(O25="","",O25)</f>
        <v>0</v>
      </c>
      <c r="AG9" s="23" t="str">
        <f>IF(P27="","",P27)</f>
        <v/>
      </c>
      <c r="AH9" s="23" t="str">
        <f>IF(O27="","",O27)</f>
        <v/>
      </c>
      <c r="AI9" s="226"/>
      <c r="AJ9" s="231"/>
      <c r="AK9" s="231"/>
      <c r="AL9" s="231"/>
      <c r="AM9" s="231"/>
      <c r="AN9" s="232"/>
      <c r="AO9" s="234"/>
      <c r="AP9" s="234"/>
      <c r="AQ9" s="234"/>
      <c r="AR9" s="226"/>
      <c r="AS9" s="227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18.75" customHeight="1">
      <c r="A10" s="15"/>
      <c r="B10" s="38"/>
      <c r="C10" s="50"/>
      <c r="D10" s="60"/>
      <c r="E10" s="51"/>
      <c r="F10" s="52"/>
      <c r="G10" s="50"/>
      <c r="H10" s="61"/>
      <c r="I10" s="51"/>
      <c r="J10" s="58"/>
      <c r="L10" s="164" t="str">
        <f>G8</f>
        <v>Wellington</v>
      </c>
      <c r="M10" s="230" t="str">
        <f>IF(AND(M11="",N11=""),"",IF(AND(M11=0,N11=0),"",IF(M11=N11,2,IF(M11="F",0,IF(N11="F",3,IF(M11&gt;N11,3,IF(M11&lt;N11,1,"")))))))</f>
        <v/>
      </c>
      <c r="N10" s="230"/>
      <c r="O10" s="228" t="str">
        <f>IF(AND(O11="",P11=""),"",IF(AND(O11=0,P11=0),"",IF(O11=P11,2,IF(O11="F",0,IF(P11="F",3,IF(O11&gt;P11,3,IF(O11&lt;P11,1,"")))))))</f>
        <v/>
      </c>
      <c r="P10" s="229"/>
      <c r="Q10" s="211" t="str">
        <f>IF(AND(Q11="",R11=""),"",IF(Q11=R11,2,IF(Q11="F",0,IF(R11="F",3,IF(Q11&gt;R11,3,IF(Q11&lt;R11,1,""))))))</f>
        <v/>
      </c>
      <c r="R10" s="211"/>
      <c r="S10" s="155" t="str">
        <f>IF(AND(S11="",T11=""),"",IF(AND(S11=0,T11=0),"",IF(S11=T11,2,IF(S11="F",0,IF(T11="F",3,IF(S11&gt;T11,3,IF(S11&lt;T11,1,"")))))))</f>
        <v/>
      </c>
      <c r="T10" s="230"/>
      <c r="U10" s="230" t="str">
        <f>IF(AND(U11="",V11=""),"",IF(AND(U11=0,V11=0),"",IF(U11=V11,2,IF(U11="F",0,IF(V11="F",3,IF(U11&gt;V11,3,IF(U11&lt;V11,1,"")))))))</f>
        <v/>
      </c>
      <c r="V10" s="230"/>
      <c r="W10" s="230" t="str">
        <f>IF(AND(W11="",X11=""),"",IF(AND(W11=0,X11=0),"",IF(W11=X11,2,IF(W11="F",0,IF(X11="F",3,IF(W11&gt;X11,3,IF(W11&lt;X11,1,"")))))))</f>
        <v/>
      </c>
      <c r="X10" s="230"/>
      <c r="Y10" s="230" t="str">
        <f>IF(AND(Y11="",Z11=""),"",IF(AND(Y11=0,Z11=0),"",IF(Y11=Z11,2,IF(Y11="F",0,IF(Z11="F",3,IF(Y11&gt;Z11,3,IF(Y11&lt;Z11,1,"")))))))</f>
        <v/>
      </c>
      <c r="Z10" s="230"/>
      <c r="AA10" s="230" t="str">
        <f>IF(AND(AA11="",AB11=""),"",IF(AND(AA11=0,AB11=0),"",IF(AA11=AB11,2,IF(AA11="F",0,IF(AB11="F",3,IF(AA11&gt;AB11,3,IF(AA11&lt;AB11,1,"")))))))</f>
        <v/>
      </c>
      <c r="AB10" s="230"/>
      <c r="AC10" s="230" t="str">
        <f>IF(AND(AC11="",AD11=""),"",IF(AND(AC11=0,AD11=0),"",IF(AC11=AD11,2,IF(AC11="F",0,IF(AD11="F",3,IF(AC11&gt;AD11,3,IF(AC11&lt;AD11,1,"")))))))</f>
        <v/>
      </c>
      <c r="AD10" s="230"/>
      <c r="AE10" s="230" t="str">
        <f>IF(AND(AE11="",AF11=""),"",IF(AND(AE11=0,AF11=0),"",IF(AE11=AF11,2,IF(AE11="F",0,IF(AF11="F",3,IF(AE11&gt;AF11,3,IF(AE11&lt;AF11,1,"")))))))</f>
        <v/>
      </c>
      <c r="AF10" s="230"/>
      <c r="AG10" s="230" t="str">
        <f>IF(AND(AG11="",AH11=""),"",IF(AND(AG11=0,AH11=0),"",IF(AG11=AH11,2,IF(AG11="F",0,IF(AH11="F",3,IF(AG11&gt;AH11,3,IF(AG11&lt;AH11,1,"")))))))</f>
        <v/>
      </c>
      <c r="AH10" s="230"/>
      <c r="AI10" s="226">
        <f>COUNTIF(M10:AF10,"&lt;4")</f>
        <v>0</v>
      </c>
      <c r="AJ10" s="231">
        <f>COUNTIF(M10:AG10,"3")</f>
        <v>0</v>
      </c>
      <c r="AK10" s="231">
        <f>COUNTIF(M10:AG10,"2")</f>
        <v>0</v>
      </c>
      <c r="AL10" s="231">
        <f>COUNTIF(M10:AG10,"1")</f>
        <v>0</v>
      </c>
      <c r="AM10" s="231">
        <f>COUNTIF(M10:AG10,"0")</f>
        <v>0</v>
      </c>
      <c r="AN10" s="232" t="str">
        <f>IF(OR(L10="",BE11=0),"",SUM(AG10,AE10,AC10,AA10,Y10,W10,U10,S10,Q10,O10,M10))</f>
        <v/>
      </c>
      <c r="AO10" s="234">
        <f>SUM(AG11,AE11,AC11,AA11,Y11,W11,U11,S11,Q11,O11,M11)</f>
        <v>0</v>
      </c>
      <c r="AP10" s="234">
        <f>SUM(AH11,AF11,AD11,AB11,Z11,X11,V11,T11,R11,P11,N11)</f>
        <v>0</v>
      </c>
      <c r="AQ10" s="234">
        <f>AO10-AP10</f>
        <v>0</v>
      </c>
      <c r="AR10" s="226" t="str">
        <f>IF(OR(L10="",BE11=0),"",1+COUNTIF(AU11:BD11,"Less"))</f>
        <v/>
      </c>
      <c r="AS10" s="227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5" customHeight="1">
      <c r="B11" s="38"/>
      <c r="C11" s="143"/>
      <c r="D11" s="143"/>
      <c r="E11" s="143"/>
      <c r="F11" s="143"/>
      <c r="G11" s="143"/>
      <c r="H11" s="9"/>
      <c r="L11" s="164"/>
      <c r="M11" s="23">
        <f>H26</f>
        <v>0</v>
      </c>
      <c r="N11" s="23">
        <f>D26</f>
        <v>0</v>
      </c>
      <c r="O11" s="23">
        <f>H65</f>
        <v>0</v>
      </c>
      <c r="P11" s="113">
        <f>D65</f>
        <v>0</v>
      </c>
      <c r="Q11" s="67"/>
      <c r="R11" s="67"/>
      <c r="S11" s="26">
        <f>IF(R13="","",R13)</f>
        <v>0</v>
      </c>
      <c r="T11" s="99">
        <f>IF(Q13="","",Q13)</f>
        <v>0</v>
      </c>
      <c r="U11" s="23">
        <f>IF(R15="","",R15)</f>
        <v>0</v>
      </c>
      <c r="V11" s="23">
        <f>IF(Q15="","",Q15)</f>
        <v>0</v>
      </c>
      <c r="W11" s="23">
        <f>IF(R17="","",R17)</f>
        <v>0</v>
      </c>
      <c r="X11" s="23">
        <f>IF(Q17="","",Q17)</f>
        <v>0</v>
      </c>
      <c r="Y11" s="23">
        <f>IF(R19="","",R19)</f>
        <v>0</v>
      </c>
      <c r="Z11" s="23">
        <f>IF(Q19="","",Q19)</f>
        <v>0</v>
      </c>
      <c r="AA11" s="23">
        <f>IF(R21="","",R21)</f>
        <v>0</v>
      </c>
      <c r="AB11" s="23">
        <f>IF(Q21="","",Q21)</f>
        <v>0</v>
      </c>
      <c r="AC11" s="23">
        <f>IF(R23="","",R23)</f>
        <v>0</v>
      </c>
      <c r="AD11" s="23">
        <f>IF(Q23="","",Q23)</f>
        <v>0</v>
      </c>
      <c r="AE11" s="23">
        <f>IF(R25="","",R25)</f>
        <v>0</v>
      </c>
      <c r="AF11" s="23">
        <f>IF(Q25="","",Q25)</f>
        <v>0</v>
      </c>
      <c r="AG11" s="23" t="str">
        <f>IF(R27="","",R27)</f>
        <v/>
      </c>
      <c r="AH11" s="23" t="str">
        <f>IF(Q27="","",Q27)</f>
        <v/>
      </c>
      <c r="AI11" s="226"/>
      <c r="AJ11" s="231"/>
      <c r="AK11" s="231"/>
      <c r="AL11" s="231"/>
      <c r="AM11" s="231"/>
      <c r="AN11" s="232"/>
      <c r="AO11" s="234"/>
      <c r="AP11" s="234"/>
      <c r="AQ11" s="234"/>
      <c r="AR11" s="226"/>
      <c r="AS11" s="227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3" customHeight="1">
      <c r="A12" s="12" t="s">
        <v>4</v>
      </c>
      <c r="B12" s="38">
        <v>1</v>
      </c>
      <c r="C12" s="50" t="str">
        <f>C5</f>
        <v>Auckland</v>
      </c>
      <c r="D12" s="60"/>
      <c r="E12" s="51" t="s">
        <v>2</v>
      </c>
      <c r="F12" s="52">
        <v>5</v>
      </c>
      <c r="G12" s="50" t="str">
        <f>G6</f>
        <v>Bye</v>
      </c>
      <c r="H12" s="60"/>
      <c r="I12" s="51"/>
      <c r="J12" s="57"/>
      <c r="L12" s="164" t="str">
        <f>G7</f>
        <v>Bay of Plenty</v>
      </c>
      <c r="M12" s="230" t="str">
        <f>IF(AND(M13="",N13=""),"",IF(AND(M13=0,N13=0),"",IF(M13=N13,2,IF(M13="F",0,IF(N13="F",3,IF(M13&gt;N13,3,IF(M13&lt;N13,1,"")))))))</f>
        <v/>
      </c>
      <c r="N12" s="230"/>
      <c r="O12" s="230" t="str">
        <f>IF(AND(O13="",P13=""),"",IF(AND(O13=0,P13=0),"",IF(O13=P13,2,IF(O13="F",0,IF(P13="F",3,IF(O13&gt;P13,3,IF(O13&lt;P13,1,"")))))))</f>
        <v/>
      </c>
      <c r="P12" s="230"/>
      <c r="Q12" s="228" t="str">
        <f>IF(AND(Q13="",R13=""),"",IF(AND(Q13=0,R13=0),"",IF(Q13=R13,2,IF(Q13="F",0,IF(R13="F",3,IF(Q13&gt;R13,3,IF(Q13&lt;R13,1,"")))))))</f>
        <v/>
      </c>
      <c r="R12" s="229"/>
      <c r="S12" s="211"/>
      <c r="T12" s="211"/>
      <c r="U12" s="155" t="str">
        <f>IF(AND(U13="",V13=""),"",IF(AND(U13=0,V13=0),"",IF(U13=V13,2,IF(U13="F",0,IF(V13="F",3,IF(U13&gt;V13,3,IF(U13&lt;V13,1,"")))))))</f>
        <v/>
      </c>
      <c r="V12" s="230"/>
      <c r="W12" s="230" t="str">
        <f>IF(AND(W13="",X13=""),"",IF(AND(W13=0,X13=0),"",IF(W13=X13,2,IF(W13="F",0,IF(X13="F",3,IF(W13&gt;X13,3,IF(W13&lt;X13,1,"")))))))</f>
        <v/>
      </c>
      <c r="X12" s="230"/>
      <c r="Y12" s="230" t="str">
        <f>IF(AND(Y13="",Z13=""),"",IF(AND(Y13=0,Z13=0),"",IF(Y13=Z13,2,IF(Y13="F",0,IF(Z13="F",3,IF(Y13&gt;Z13,3,IF(Y13&lt;Z13,1,"")))))))</f>
        <v/>
      </c>
      <c r="Z12" s="230"/>
      <c r="AA12" s="230" t="str">
        <f>IF(AND(AA13="",AB13=""),"",IF(AND(AA13=0,AB13=0),"",IF(AA13=AB13,2,IF(AA13="F",0,IF(AB13="F",3,IF(AA13&gt;AB13,3,IF(AA13&lt;AB13,1,"")))))))</f>
        <v/>
      </c>
      <c r="AB12" s="230"/>
      <c r="AC12" s="230" t="str">
        <f>IF(AND(AC13="",AD13=""),"",IF(AND(AC13=0,AD13=0),"",IF(AC13=AD13,2,IF(AC13="F",0,IF(AD13="F",3,IF(AC13&gt;AD13,3,IF(AC13&lt;AD13,1,"")))))))</f>
        <v/>
      </c>
      <c r="AD12" s="230"/>
      <c r="AE12" s="230" t="str">
        <f>IF(AND(AE13="",AF13=""),"",IF(AND(AE13=0,AF13=0),"",IF(AE13=AF13,2,IF(AE13="F",0,IF(AF13="F",3,IF(AE13&gt;AF13,3,IF(AE13&lt;AF13,1,"")))))))</f>
        <v/>
      </c>
      <c r="AF12" s="230"/>
      <c r="AG12" s="230" t="str">
        <f>IF(AND(AG13="",AH13=""),"",IF(AND(AG13=0,AH13=0),"",IF(AG13=AH13,2,IF(AG13="F",0,IF(AH13="F",3,IF(AG13&gt;AH13,3,IF(AG13&lt;AH13,1,"")))))))</f>
        <v/>
      </c>
      <c r="AH12" s="230"/>
      <c r="AI12" s="226">
        <f>COUNTIF(M12:AF12,"&lt;4")</f>
        <v>0</v>
      </c>
      <c r="AJ12" s="231">
        <f>COUNTIF(M12:AG12,"3")</f>
        <v>0</v>
      </c>
      <c r="AK12" s="231">
        <f>COUNTIF(M12:AG12,"2")</f>
        <v>0</v>
      </c>
      <c r="AL12" s="231">
        <f>COUNTIF(M12:AG12,"1")</f>
        <v>0</v>
      </c>
      <c r="AM12" s="231">
        <f>COUNTIF(M12:AG12,"0")</f>
        <v>0</v>
      </c>
      <c r="AN12" s="232" t="str">
        <f>IF(OR(L12="",BE13=0),"",SUM(AG12,AE12,AC12,AA12,Y12,W12,U12,S12,Q12,O12,M12))</f>
        <v/>
      </c>
      <c r="AO12" s="234">
        <f>SUM(AG13,AE13,AC13,AA13,Y13,W13,U13,S13,Q13,O13,M13)</f>
        <v>0</v>
      </c>
      <c r="AP12" s="234">
        <f>SUM(AH13,AF13,AD13,AB13,Z13,X13,V13,T13,R13,P13,N13)</f>
        <v>0</v>
      </c>
      <c r="AQ12" s="234">
        <f>AO12-AP12</f>
        <v>0</v>
      </c>
      <c r="AR12" s="226" t="str">
        <f>IF(OR(L12="",BE13=0),"",1+COUNTIF(AU13:BD13,"Less"))</f>
        <v/>
      </c>
      <c r="AS12" s="227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3" customHeight="1">
      <c r="A13" s="14"/>
      <c r="B13" s="38">
        <v>6</v>
      </c>
      <c r="C13" s="50" t="str">
        <f>G5</f>
        <v>Counties 21</v>
      </c>
      <c r="D13" s="60"/>
      <c r="E13" s="51" t="s">
        <v>2</v>
      </c>
      <c r="F13" s="55">
        <v>4</v>
      </c>
      <c r="G13" s="50" t="str">
        <f>G7</f>
        <v>Bay of Plenty</v>
      </c>
      <c r="H13" s="60"/>
      <c r="I13" s="51">
        <v>4</v>
      </c>
      <c r="J13" s="57">
        <v>11.4</v>
      </c>
      <c r="L13" s="164"/>
      <c r="M13" s="23">
        <f>H19</f>
        <v>0</v>
      </c>
      <c r="N13" s="23">
        <f>D19</f>
        <v>0</v>
      </c>
      <c r="O13" s="23">
        <f>D27</f>
        <v>0</v>
      </c>
      <c r="P13" s="23">
        <f>H27</f>
        <v>0</v>
      </c>
      <c r="Q13" s="23">
        <f>H58</f>
        <v>0</v>
      </c>
      <c r="R13" s="113">
        <f>D58</f>
        <v>0</v>
      </c>
      <c r="S13" s="67"/>
      <c r="T13" s="67"/>
      <c r="U13" s="26">
        <f>IF(T15="","",T15)</f>
        <v>0</v>
      </c>
      <c r="V13" s="99">
        <f>IF(S15="","",S15)</f>
        <v>0</v>
      </c>
      <c r="W13" s="23">
        <f>IF(T17="","",T17)</f>
        <v>0</v>
      </c>
      <c r="X13" s="23">
        <f>IF(S17="","",S17)</f>
        <v>0</v>
      </c>
      <c r="Y13" s="23">
        <f>IF(T19="","",T19)</f>
        <v>0</v>
      </c>
      <c r="Z13" s="23">
        <f>IF(S19="","",S19)</f>
        <v>0</v>
      </c>
      <c r="AA13" s="23">
        <f>IF(T21="","",T21)</f>
        <v>0</v>
      </c>
      <c r="AB13" s="23">
        <f>IF(S21="","",S21)</f>
        <v>0</v>
      </c>
      <c r="AC13" s="23">
        <f>IF(T23="","",T23)</f>
        <v>0</v>
      </c>
      <c r="AD13" s="23">
        <f>IF(S23="","",S23)</f>
        <v>0</v>
      </c>
      <c r="AE13" s="23">
        <f>IF(T25="","",T25)</f>
        <v>0</v>
      </c>
      <c r="AF13" s="23">
        <f>IF(S25="","",S25)</f>
        <v>0</v>
      </c>
      <c r="AG13" s="23" t="str">
        <f>IF(T27="","",T27)</f>
        <v/>
      </c>
      <c r="AH13" s="23" t="str">
        <f>IF(S27="","",S27)</f>
        <v/>
      </c>
      <c r="AI13" s="226"/>
      <c r="AJ13" s="231"/>
      <c r="AK13" s="231"/>
      <c r="AL13" s="231"/>
      <c r="AM13" s="231"/>
      <c r="AN13" s="232"/>
      <c r="AO13" s="234"/>
      <c r="AP13" s="234"/>
      <c r="AQ13" s="234"/>
      <c r="AR13" s="226"/>
      <c r="AS13" s="227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3" customHeight="1">
      <c r="A14" s="14"/>
      <c r="B14" s="38">
        <v>9</v>
      </c>
      <c r="C14" s="50" t="str">
        <f>C6</f>
        <v>Waikato</v>
      </c>
      <c r="D14" s="60"/>
      <c r="E14" s="51" t="s">
        <v>2</v>
      </c>
      <c r="F14" s="52">
        <v>3</v>
      </c>
      <c r="G14" s="50" t="str">
        <f>G8</f>
        <v>Wellington</v>
      </c>
      <c r="H14" s="60"/>
      <c r="I14" s="51">
        <v>5</v>
      </c>
      <c r="J14" s="58">
        <v>11.4</v>
      </c>
      <c r="L14" s="164" t="str">
        <f>G6</f>
        <v>Bye</v>
      </c>
      <c r="M14" s="230" t="str">
        <f>IF(AND(M15="",N15=""),"",IF(AND(M15=0,N15=0),"",IF(M15=N15,2,IF(M15="F",0,IF(N15="F",3,IF(M15&gt;N15,3,IF(M15&lt;N15,1,"")))))))</f>
        <v/>
      </c>
      <c r="N14" s="230"/>
      <c r="O14" s="230" t="str">
        <f>IF(AND(O15="",P15=""),"",IF(AND(O15=0,P15=0),"",IF(O15=P15,2,IF(O15="F",0,IF(P15="F",3,IF(O15&gt;P15,3,IF(O15&lt;P15,1,"")))))))</f>
        <v/>
      </c>
      <c r="P14" s="230"/>
      <c r="Q14" s="230" t="str">
        <f>IF(AND(Q15="",R15=""),"",IF(AND(Q15=0,R15=0),"",IF(Q15=R15,2,IF(Q15="F",0,IF(R15="F",3,IF(Q15&gt;R15,3,IF(Q15&lt;R15,1,"")))))))</f>
        <v/>
      </c>
      <c r="R14" s="230"/>
      <c r="S14" s="228" t="str">
        <f>IF(AND(S15="",T15=""),"",IF(AND(S15=0,T15=0),"",IF(S15=T15,2,IF(S15="F",0,IF(T15="F",3,IF(S15&gt;T15,3,IF(S15&lt;T15,1,"")))))))</f>
        <v/>
      </c>
      <c r="T14" s="229"/>
      <c r="U14" s="211"/>
      <c r="V14" s="211"/>
      <c r="W14" s="155" t="str">
        <f>IF(AND(W15="",X15=""),"",IF(AND(W15=0,X15=0),"",IF(W15=X15,2,IF(W15="F",0,IF(X15="F",3,IF(W15&gt;X15,3,IF(W15&lt;X15,1,"")))))))</f>
        <v/>
      </c>
      <c r="X14" s="230"/>
      <c r="Y14" s="230" t="str">
        <f>IF(AND(Y15="",Z15=""),"",IF(AND(Y15=0,Z15=0),"",IF(Y15=Z15,2,IF(Y15="F",0,IF(Z15="F",3,IF(Y15&gt;Z15,3,IF(Y15&lt;Z15,1,"")))))))</f>
        <v/>
      </c>
      <c r="Z14" s="230"/>
      <c r="AA14" s="230" t="str">
        <f>IF(AND(AA15="",AB15=""),"",IF(AND(AA15=0,AB15=0),"",IF(AA15=AB15,2,IF(AA15="F",0,IF(AB15="F",3,IF(AA15&gt;AB15,3,IF(AA15&lt;AB15,1,"")))))))</f>
        <v/>
      </c>
      <c r="AB14" s="230"/>
      <c r="AC14" s="230" t="str">
        <f>IF(AND(AC15="",AD15=""),"",IF(AND(AC15=0,AD15=0),"",IF(AC15=AD15,2,IF(AC15="F",0,IF(AD15="F",3,IF(AC15&gt;AD15,3,IF(AC15&lt;AD15,1,"")))))))</f>
        <v/>
      </c>
      <c r="AD14" s="230"/>
      <c r="AE14" s="230" t="str">
        <f>IF(AND(AE15="",AF15=""),"",IF(AND(AE15=0,AF15=0),"",IF(AE15=AF15,2,IF(AE15="F",0,IF(AF15="F",3,IF(AE15&gt;AF15,3,IF(AE15&lt;AF15,1,"")))))))</f>
        <v/>
      </c>
      <c r="AF14" s="230"/>
      <c r="AG14" s="230" t="str">
        <f>IF(AND(AG15="",AH15=""),"",IF(AND(AG15=0,AH15=0),"",IF(AG15=AH15,2,IF(AG15="F",0,IF(AH15="F",3,IF(AG15&gt;AH15,3,IF(AG15&lt;AH15,1,"")))))))</f>
        <v/>
      </c>
      <c r="AH14" s="230"/>
      <c r="AI14" s="226">
        <f>COUNTIF(M14:AF14,"&lt;4")</f>
        <v>0</v>
      </c>
      <c r="AJ14" s="231">
        <f>COUNTIF(M14:AG14,"3")</f>
        <v>0</v>
      </c>
      <c r="AK14" s="231">
        <f>COUNTIF(M14:AG14,"2")</f>
        <v>0</v>
      </c>
      <c r="AL14" s="231">
        <f>COUNTIF(M14:AG14,"1")</f>
        <v>0</v>
      </c>
      <c r="AM14" s="231">
        <f>COUNTIF(M14:AG14,"0")</f>
        <v>0</v>
      </c>
      <c r="AN14" s="232" t="str">
        <f>IF(OR(L14="",BE15=0),"",SUM(AG14,AE14,AC14,AA14,Y14,W14,U14,S14,Q14,O14,M14))</f>
        <v/>
      </c>
      <c r="AO14" s="234">
        <f>SUM(AG15,AE15,AC15,AA15,Y15,W15,U15,S15,Q15,O15,M15)</f>
        <v>0</v>
      </c>
      <c r="AP14" s="234">
        <f>SUM(AH15,AF15,AD15,AB15,Z15,X15,V15,T15,R15,P15,N15)</f>
        <v>0</v>
      </c>
      <c r="AQ14" s="234">
        <f>AO14-AP14</f>
        <v>0</v>
      </c>
      <c r="AR14" s="226" t="str">
        <f>IF(OR(L14="",BE15=0),"",1+COUNTIF(AU15:BD15,"Less"))</f>
        <v/>
      </c>
      <c r="AS14" s="227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23" customHeight="1">
      <c r="A15" s="14"/>
      <c r="B15" s="38"/>
      <c r="C15" s="50" t="str">
        <f>C7</f>
        <v>Canterbury</v>
      </c>
      <c r="D15" s="60"/>
      <c r="E15" s="51" t="s">
        <v>2</v>
      </c>
      <c r="F15" s="52">
        <v>2</v>
      </c>
      <c r="G15" s="50" t="str">
        <f>G9</f>
        <v>Counties Manukau</v>
      </c>
      <c r="H15" s="60"/>
      <c r="I15" s="51">
        <v>6</v>
      </c>
      <c r="J15" s="58">
        <v>11.4</v>
      </c>
      <c r="L15" s="164"/>
      <c r="M15" s="23">
        <f>H12</f>
        <v>0</v>
      </c>
      <c r="N15" s="23">
        <f>D12</f>
        <v>0</v>
      </c>
      <c r="O15" s="23">
        <f>H57</f>
        <v>0</v>
      </c>
      <c r="P15" s="23">
        <f>D57</f>
        <v>0</v>
      </c>
      <c r="Q15" s="23">
        <f>D20</f>
        <v>0</v>
      </c>
      <c r="R15" s="23">
        <f>H20</f>
        <v>0</v>
      </c>
      <c r="S15" s="23">
        <f>H51</f>
        <v>0</v>
      </c>
      <c r="T15" s="113">
        <f>D51</f>
        <v>0</v>
      </c>
      <c r="U15" s="67"/>
      <c r="V15" s="67"/>
      <c r="W15" s="26">
        <f>IF(V17="","",V17)</f>
        <v>0</v>
      </c>
      <c r="X15" s="99">
        <f>IF(U17="","",U17)</f>
        <v>0</v>
      </c>
      <c r="Y15" s="23">
        <f>IF(V19="","",V19)</f>
        <v>0</v>
      </c>
      <c r="Z15" s="23">
        <f>IF(U19="","",U19)</f>
        <v>0</v>
      </c>
      <c r="AA15" s="23">
        <f>IF(V21="","",V21)</f>
        <v>0</v>
      </c>
      <c r="AB15" s="23">
        <f>IF(U21="","",U21)</f>
        <v>0</v>
      </c>
      <c r="AC15" s="23">
        <f>IF(V23="","",V23)</f>
        <v>0</v>
      </c>
      <c r="AD15" s="23">
        <f>IF(U23="","",U23)</f>
        <v>0</v>
      </c>
      <c r="AE15" s="23">
        <f>IF(V25="","",V25)</f>
        <v>0</v>
      </c>
      <c r="AF15" s="23">
        <f>IF(U25="","",U25)</f>
        <v>0</v>
      </c>
      <c r="AG15" s="23" t="str">
        <f>IF(V27="","",V27)</f>
        <v/>
      </c>
      <c r="AH15" s="23" t="str">
        <f>IF(U27="","",U27)</f>
        <v/>
      </c>
      <c r="AI15" s="226"/>
      <c r="AJ15" s="231"/>
      <c r="AK15" s="231"/>
      <c r="AL15" s="231"/>
      <c r="AM15" s="231"/>
      <c r="AN15" s="232"/>
      <c r="AO15" s="234"/>
      <c r="AP15" s="234"/>
      <c r="AQ15" s="234"/>
      <c r="AR15" s="226"/>
      <c r="AS15" s="227"/>
      <c r="AU15" s="19" t="str">
        <f>IF(BE7=0,"",IF(AN14&lt;AN6,"Less","Greater"))</f>
        <v/>
      </c>
      <c r="AV15" s="19" t="str">
        <f>IF(BE9=0,"",IF(AN14&lt;AN8,"Less","Greater"))</f>
        <v/>
      </c>
      <c r="AW15" s="19" t="str">
        <f>IF(BE11=0,"",IF(AN14&lt;AN10,"Less","Greater"))</f>
        <v/>
      </c>
      <c r="AX15" s="19" t="str">
        <f>IF(BE13=0,"",IF(AN14&lt;AN12,"Less","Greater"))</f>
        <v/>
      </c>
      <c r="AY15" s="19" t="s">
        <v>23</v>
      </c>
      <c r="AZ15" s="19" t="str">
        <f>IF(BE17=0,"",IF(AN14&lt;AN16,"Less","Greater"))</f>
        <v/>
      </c>
      <c r="BA15" s="19" t="str">
        <f>IF(BE19=0,"",IF(AN14&lt;AN18,"Less","Greater"))</f>
        <v/>
      </c>
      <c r="BB15" s="19" t="str">
        <f>IF(BE21=0,"",IF(AN14&lt;AN20,"Less","Greater"))</f>
        <v/>
      </c>
      <c r="BC15" s="19" t="str">
        <f>IF(BE23=0,"",IF(AN14&lt;AN22,"Less","Greater"))</f>
        <v/>
      </c>
      <c r="BD15" s="19" t="str">
        <f>IF(BE25=0,"",IF(AN14&lt;AN24,"Less","Greater"))</f>
        <v/>
      </c>
      <c r="BE15" s="19">
        <f>COUNT(M14:AF14)</f>
        <v>0</v>
      </c>
    </row>
    <row r="16" spans="1:57" ht="23" customHeight="1">
      <c r="A16" s="14"/>
      <c r="B16" s="38">
        <v>8</v>
      </c>
      <c r="C16" s="50" t="str">
        <f>C8</f>
        <v>Auckland 21</v>
      </c>
      <c r="D16" s="60"/>
      <c r="E16" s="51" t="s">
        <v>2</v>
      </c>
      <c r="F16" s="52">
        <v>7</v>
      </c>
      <c r="G16" s="50" t="str">
        <f>C9</f>
        <v>Waikato 21</v>
      </c>
      <c r="H16" s="60"/>
      <c r="I16" s="51">
        <v>10</v>
      </c>
      <c r="J16" s="58">
        <v>11.4</v>
      </c>
      <c r="L16" s="164" t="str">
        <f>G5</f>
        <v>Counties 21</v>
      </c>
      <c r="M16" s="230" t="str">
        <f>IF(AND(M17="",N17=""),"",IF(AND(M17=0,N17=0),"",IF(M17=N17,2,IF(M17="F",0,IF(N17="F",3,IF(M17&gt;N17,3,IF(M17&lt;N17,1,"")))))))</f>
        <v/>
      </c>
      <c r="N16" s="230"/>
      <c r="O16" s="230" t="str">
        <f>IF(AND(O17="",P17=""),"",IF(AND(O17=0,P17=0),"",IF(O17=P17,2,IF(O17="F",0,IF(P17="F",3,IF(O17&gt;P17,3,IF(O17&lt;P17,1,"")))))))</f>
        <v/>
      </c>
      <c r="P16" s="230"/>
      <c r="Q16" s="230" t="str">
        <f>IF(AND(Q17="",R17=""),"",IF(AND(Q17=0,R17=0),"",IF(Q17=R17,2,IF(Q17="F",0,IF(R17="F",3,IF(Q17&gt;R17,3,IF(Q17&lt;R17,1,"")))))))</f>
        <v/>
      </c>
      <c r="R16" s="230"/>
      <c r="S16" s="230" t="str">
        <f>IF(AND(S17="",T17=""),"",IF(AND(S17=0,T17=0),"",IF(S17=T17,2,IF(S17="F",0,IF(T17="F",3,IF(S17&gt;T17,3,IF(S17&lt;T17,1,"")))))))</f>
        <v/>
      </c>
      <c r="T16" s="230"/>
      <c r="U16" s="228" t="str">
        <f>IF(AND(U17="",V17=""),"",IF(AND(U17=0,V17=0),"",IF(U17=V17,2,IF(U17="F",0,IF(V17="F",3,IF(U17&gt;V17,3,IF(U17&lt;V17,1,"")))))))</f>
        <v/>
      </c>
      <c r="V16" s="229"/>
      <c r="W16" s="211"/>
      <c r="X16" s="211"/>
      <c r="Y16" s="155" t="str">
        <f>IF(AND(Y17="",Z17=""),"",IF(AND(Y17=0,Z17=0),"",IF(Y17=Z17,2,IF(Y17="F",0,IF(Z17="F",3,IF(Y17&gt;Z17,3,IF(Y17&lt;Z17,1,"")))))))</f>
        <v/>
      </c>
      <c r="Z16" s="230"/>
      <c r="AA16" s="230" t="str">
        <f>IF(AND(AA17="",AB17=""),"",IF(AND(AA17=0,AB17=0),"",IF(AA17=AB17,2,IF(AA17="F",0,IF(AB17="F",3,IF(AA17&gt;AB17,3,IF(AA17&lt;AB17,1,"")))))))</f>
        <v/>
      </c>
      <c r="AB16" s="230"/>
      <c r="AC16" s="230" t="str">
        <f>IF(AND(AC17="",AD17=""),"",IF(AND(AC17=0,AD17=0),"",IF(AC17=AD17,2,IF(AC17="F",0,IF(AD17="F",3,IF(AC17&gt;AD17,3,IF(AC17&lt;AD17,1,"")))))))</f>
        <v/>
      </c>
      <c r="AD16" s="230"/>
      <c r="AE16" s="230" t="str">
        <f>IF(AND(AE17="",AF17=""),"",IF(AND(AE17=0,AF17=0),"",IF(AE17=AF17,2,IF(AE17="F",0,IF(AF17="F",3,IF(AE17&gt;AF17,3,IF(AE17&lt;AF17,1,"")))))))</f>
        <v/>
      </c>
      <c r="AF16" s="230"/>
      <c r="AG16" s="230" t="str">
        <f>IF(AND(AG17="",AH17=""),"",IF(AND(AG17=0,AH17=0),"",IF(AG17=AH17,2,IF(AG17="F",0,IF(AH17="F",3,IF(AG17&gt;AH17,3,IF(AG17&lt;AH17,1,"")))))))</f>
        <v/>
      </c>
      <c r="AH16" s="230"/>
      <c r="AI16" s="226">
        <f>COUNTIF(M16:AF16,"&lt;4")</f>
        <v>0</v>
      </c>
      <c r="AJ16" s="231">
        <f>COUNTIF(M16:AG16,"3")</f>
        <v>0</v>
      </c>
      <c r="AK16" s="231">
        <f>COUNTIF(M16:AG16,"2")</f>
        <v>0</v>
      </c>
      <c r="AL16" s="231">
        <f>COUNTIF(M16:AG16,"1")</f>
        <v>0</v>
      </c>
      <c r="AM16" s="231">
        <f>COUNTIF(M16:AG16,"0")</f>
        <v>0</v>
      </c>
      <c r="AN16" s="232" t="str">
        <f>IF(OR(L16="",BE17=0),"",SUM(AG16,AE16,AC16,AA16,Y16,W16,U16,S16,Q16,O16,M16))</f>
        <v/>
      </c>
      <c r="AO16" s="234">
        <f>SUM(AG17,AE17,AC17,AA17,Y17,W17,U17,S17,Q17,O17,M17)</f>
        <v>0</v>
      </c>
      <c r="AP16" s="234">
        <f>SUM(AH17,AF17,AD17,AB17,Z17,X17,V17,T17,R17,P17,N17)</f>
        <v>0</v>
      </c>
      <c r="AQ16" s="234">
        <f>AO16-AP16</f>
        <v>0</v>
      </c>
      <c r="AR16" s="226" t="str">
        <f>IF(OR(L16="",BE17=0),"",1+COUNTIF(AU17:BD17,"Less"))</f>
        <v/>
      </c>
      <c r="AS16" s="227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25" customHeight="1">
      <c r="A17" s="14"/>
      <c r="B17" s="38"/>
      <c r="C17" s="50"/>
      <c r="D17" s="61"/>
      <c r="E17" s="51"/>
      <c r="F17" s="52"/>
      <c r="G17" s="50"/>
      <c r="H17" s="61"/>
      <c r="I17" s="51"/>
      <c r="J17" s="58"/>
      <c r="L17" s="164"/>
      <c r="M17" s="23">
        <f>H5</f>
        <v>0</v>
      </c>
      <c r="N17" s="23">
        <f>D5</f>
        <v>0</v>
      </c>
      <c r="O17" s="23">
        <f>D21</f>
        <v>0</v>
      </c>
      <c r="P17" s="23">
        <f>H21</f>
        <v>0</v>
      </c>
      <c r="Q17" s="23">
        <f>H50</f>
        <v>0</v>
      </c>
      <c r="R17" s="23">
        <f>D50</f>
        <v>0</v>
      </c>
      <c r="S17" s="23">
        <f>D13</f>
        <v>0</v>
      </c>
      <c r="T17" s="23">
        <f>H13</f>
        <v>0</v>
      </c>
      <c r="U17" s="23">
        <f>H44</f>
        <v>0</v>
      </c>
      <c r="V17" s="113">
        <f>D44</f>
        <v>0</v>
      </c>
      <c r="W17" s="67"/>
      <c r="X17" s="67"/>
      <c r="Y17" s="26">
        <f>IF(X19="","",X19)</f>
        <v>0</v>
      </c>
      <c r="Z17" s="99">
        <f>IF(W19="","",W19)</f>
        <v>0</v>
      </c>
      <c r="AA17" s="23">
        <f>IF(X21="","",X21)</f>
        <v>0</v>
      </c>
      <c r="AB17" s="23">
        <f>IF(W21="","",W21)</f>
        <v>0</v>
      </c>
      <c r="AC17" s="23">
        <f>IF(X23="","",X23)</f>
        <v>0</v>
      </c>
      <c r="AD17" s="23">
        <f>IF(W23="","",W23)</f>
        <v>0</v>
      </c>
      <c r="AE17" s="23">
        <f>IF(X25="","",X25)</f>
        <v>0</v>
      </c>
      <c r="AF17" s="23">
        <f>IF(W25="","",W25)</f>
        <v>0</v>
      </c>
      <c r="AG17" s="23" t="str">
        <f>IF(X27="","",X27)</f>
        <v/>
      </c>
      <c r="AH17" s="23" t="str">
        <f>IF(W27="","",W27)</f>
        <v/>
      </c>
      <c r="AI17" s="226"/>
      <c r="AJ17" s="231"/>
      <c r="AK17" s="231"/>
      <c r="AL17" s="231"/>
      <c r="AM17" s="231"/>
      <c r="AN17" s="232"/>
      <c r="AO17" s="234"/>
      <c r="AP17" s="234"/>
      <c r="AQ17" s="234"/>
      <c r="AR17" s="226"/>
      <c r="AS17" s="227"/>
      <c r="AU17" s="19" t="str">
        <f>IF(BE7=0,"",IF(AN16&lt;AN6,"Less","Greater"))</f>
        <v/>
      </c>
      <c r="AV17" s="19" t="str">
        <f>IF(BE9=0,"",IF(AN16&lt;AN8,"Less","Greater"))</f>
        <v/>
      </c>
      <c r="AW17" s="19" t="str">
        <f>IF(BE11=0,"",IF(AN16&lt;AN10,"Less","Greater"))</f>
        <v/>
      </c>
      <c r="AX17" s="19" t="str">
        <f>IF(BE13=0,"",IF(AN16&lt;AN12,"Less","Greater"))</f>
        <v/>
      </c>
      <c r="AY17" s="19" t="str">
        <f>IF(BE15=0,"",IF(AN16&lt;AN14,"Less","Greater"))</f>
        <v/>
      </c>
      <c r="AZ17" s="19" t="s">
        <v>23</v>
      </c>
      <c r="BA17" s="19" t="str">
        <f>IF(BE19=0,"",IF(AN16&lt;AN18,"Less","Greater"))</f>
        <v/>
      </c>
      <c r="BB17" s="19" t="str">
        <f>IF(BE21=0,"",IF(AN16&lt;AN20,"Less","Greater"))</f>
        <v/>
      </c>
      <c r="BC17" s="19" t="str">
        <f>IF(BE23=0,"",IF(AN16&lt;AN22,"Less","Greater"))</f>
        <v/>
      </c>
      <c r="BD17" s="19" t="str">
        <f>IF(BE25=0,"",IF(AN16&lt;AN24,"Less","Greater"))</f>
        <v/>
      </c>
      <c r="BE17" s="19">
        <f>COUNT(M16:AF16)</f>
        <v>0</v>
      </c>
    </row>
    <row r="18" spans="1:57" ht="25" customHeight="1">
      <c r="B18" s="38"/>
      <c r="C18" s="143"/>
      <c r="D18" s="143"/>
      <c r="E18" s="143"/>
      <c r="F18" s="143"/>
      <c r="G18" s="143"/>
      <c r="H18" s="9"/>
      <c r="I18" s="5"/>
      <c r="J18" s="79"/>
      <c r="L18" s="164" t="str">
        <f>C9</f>
        <v>Waikato 21</v>
      </c>
      <c r="M18" s="230" t="str">
        <f>IF(AND(M19="",N19=""),"",IF(AND(M19=0,N19=0),"",IF(M19=N19,2,IF(M19="F",0,IF(N19="F",3,IF(M19&gt;N19,3,IF(M19&lt;N19,1,"")))))))</f>
        <v/>
      </c>
      <c r="N18" s="230"/>
      <c r="O18" s="230" t="str">
        <f>IF(AND(O19="",P19=""),"",IF(AND(O19=0,P19=0),"",IF(O19=P19,2,IF(O19="F",0,IF(P19="F",3,IF(O19&gt;P19,3,IF(O19&lt;P19,1,"")))))))</f>
        <v/>
      </c>
      <c r="P18" s="230"/>
      <c r="Q18" s="230" t="str">
        <f>IF(AND(Q19="",R19=""),"",IF(AND(Q19=0,R19=0),"",IF(Q19=R19,2,IF(Q19="F",0,IF(R19="F",3,IF(Q19&gt;R19,3,IF(Q19&lt;R19,1,"")))))))</f>
        <v/>
      </c>
      <c r="R18" s="230"/>
      <c r="S18" s="230" t="str">
        <f>IF(AND(S19="",T19=""),"",IF(AND(S19=0,T19=0),"",IF(S19=T19,2,IF(S19="F",0,IF(T19="F",3,IF(S19&gt;T19,3,IF(S19&lt;T19,1,"")))))))</f>
        <v/>
      </c>
      <c r="T18" s="230"/>
      <c r="U18" s="230" t="str">
        <f>IF(AND(U19="",V19=""),"",IF(AND(U19=0,V19=0),"",IF(U19=V19,2,IF(U19="F",0,IF(V19="F",3,IF(U19&gt;V19,3,IF(U19&lt;V19,1,"")))))))</f>
        <v/>
      </c>
      <c r="V18" s="230"/>
      <c r="W18" s="228" t="str">
        <f>IF(AND(W19="",X19=""),"",IF(AND(W19=0,X19=0),"",IF(W19=X19,2,IF(W19="F",0,IF(X19="F",3,IF(W19&gt;X19,3,IF(W19&lt;X19,1,"")))))))</f>
        <v/>
      </c>
      <c r="X18" s="229"/>
      <c r="Y18" s="211"/>
      <c r="Z18" s="211"/>
      <c r="AA18" s="155" t="str">
        <f>IF(AND(AA19="",AB19=""),"",IF(AND(AA19=0,AB19=0),"",IF(AA19=AB19,2,IF(AA19="F",0,IF(AB19="F",3,IF(AA19&gt;AB19,3,IF(AA19&lt;AB19,1,"")))))))</f>
        <v/>
      </c>
      <c r="AB18" s="230"/>
      <c r="AC18" s="230" t="str">
        <f>IF(AND(AC19="",AD19=""),"",IF(AND(AC19=0,AD19=0),"",IF(AC19=AD19,2,IF(AC19="F",0,IF(AD19="F",3,IF(AC19&gt;AD19,3,IF(AC19&lt;AD19,1,"")))))))</f>
        <v/>
      </c>
      <c r="AD18" s="230"/>
      <c r="AE18" s="230" t="str">
        <f>IF(AND(AE19="",AF19=""),"",IF(AND(AE19=0,AF19=0),"",IF(AE19=AF19,2,IF(AE19="F",0,IF(AF19="F",3,IF(AE19&gt;AF19,3,IF(AE19&lt;AF19,1,"")))))))</f>
        <v/>
      </c>
      <c r="AF18" s="230"/>
      <c r="AG18" s="230" t="str">
        <f>IF(AND(AG19="",AH19=""),"",IF(AND(AG19=0,AH19=0),"",IF(AG19=AH19,2,IF(AG19="F",0,IF(AH19="F",3,IF(AG19&gt;AH19,3,IF(AG19&lt;AH19,1,"")))))))</f>
        <v/>
      </c>
      <c r="AH18" s="230"/>
      <c r="AI18" s="226">
        <f>COUNTIF(M18:AF18,"&lt;4")</f>
        <v>0</v>
      </c>
      <c r="AJ18" s="231">
        <f>COUNTIF(M18:AG18,"3")</f>
        <v>0</v>
      </c>
      <c r="AK18" s="231">
        <f>COUNTIF(M18:AG18,"2")</f>
        <v>0</v>
      </c>
      <c r="AL18" s="231">
        <f>COUNTIF(M18:AG18,"1")</f>
        <v>0</v>
      </c>
      <c r="AM18" s="231">
        <f>COUNTIF(M18:AG18,"0")</f>
        <v>0</v>
      </c>
      <c r="AN18" s="232" t="str">
        <f>IF(OR(L18="",BE19=0),"",SUM(AG18,AE18,AC18,AA18,Y18,W18,U18,S18,Q18,O18,M18))</f>
        <v/>
      </c>
      <c r="AO18" s="234">
        <f>SUM(AG19,AE19,AC19,AA19,Y19,W19,U19,S19,Q19,O19,M19)</f>
        <v>0</v>
      </c>
      <c r="AP18" s="234">
        <f>SUM(AH19,AF19,AD19,AB19,Z19,X19,V19,T19,R19,P19,N19)</f>
        <v>0</v>
      </c>
      <c r="AQ18" s="234">
        <f>AO18-AP18</f>
        <v>0</v>
      </c>
      <c r="AR18" s="226" t="str">
        <f>IF(OR(L18="",BE19=0),"",1+COUNTIF(AU19:BD19,"Less"))</f>
        <v/>
      </c>
      <c r="AS18" s="227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23" customHeight="1">
      <c r="A19" s="14" t="s">
        <v>5</v>
      </c>
      <c r="B19" s="38">
        <v>1</v>
      </c>
      <c r="C19" s="50" t="str">
        <f>C12</f>
        <v>Auckland</v>
      </c>
      <c r="D19" s="60"/>
      <c r="E19" s="51" t="s">
        <v>2</v>
      </c>
      <c r="F19" s="52">
        <v>4</v>
      </c>
      <c r="G19" s="50" t="str">
        <f>G13</f>
        <v>Bay of Plenty</v>
      </c>
      <c r="H19" s="60"/>
      <c r="I19" s="51">
        <v>5</v>
      </c>
      <c r="J19" s="58">
        <v>1.4</v>
      </c>
      <c r="L19" s="164"/>
      <c r="M19" s="23">
        <f>H40</f>
        <v>0</v>
      </c>
      <c r="N19" s="23">
        <f>D40</f>
        <v>0</v>
      </c>
      <c r="O19" s="23">
        <f>D9</f>
        <v>0</v>
      </c>
      <c r="P19" s="23">
        <f>H9</f>
        <v>0</v>
      </c>
      <c r="Q19" s="23">
        <f>H34</f>
        <v>0</v>
      </c>
      <c r="R19" s="23">
        <f>D34</f>
        <v>0</v>
      </c>
      <c r="S19" s="23">
        <f>D64</f>
        <v>0</v>
      </c>
      <c r="T19" s="23">
        <f>H64</f>
        <v>0</v>
      </c>
      <c r="U19" s="23">
        <f>H28</f>
        <v>0</v>
      </c>
      <c r="V19" s="23">
        <f>D28</f>
        <v>0</v>
      </c>
      <c r="W19" s="23">
        <f>D56</f>
        <v>0</v>
      </c>
      <c r="X19" s="113">
        <f>H56</f>
        <v>0</v>
      </c>
      <c r="Y19" s="67"/>
      <c r="Z19" s="67"/>
      <c r="AA19" s="26">
        <f>IF(Z21="","",Z21)</f>
        <v>0</v>
      </c>
      <c r="AB19" s="99">
        <f>IF(Y21="","",Y21)</f>
        <v>0</v>
      </c>
      <c r="AC19" s="23">
        <f>IF(Z23="","",Z23)</f>
        <v>0</v>
      </c>
      <c r="AD19" s="23">
        <f>IF(Y23="","",Y23)</f>
        <v>0</v>
      </c>
      <c r="AE19" s="23">
        <f>IF(Z25="","",Z25)</f>
        <v>0</v>
      </c>
      <c r="AF19" s="23">
        <f>IF(Y25="","",Y25)</f>
        <v>0</v>
      </c>
      <c r="AG19" s="23" t="str">
        <f>IF(Z27="","",Z27)</f>
        <v/>
      </c>
      <c r="AH19" s="23" t="str">
        <f>IF(Y27="","",Y27)</f>
        <v/>
      </c>
      <c r="AI19" s="226"/>
      <c r="AJ19" s="231"/>
      <c r="AK19" s="231"/>
      <c r="AL19" s="231"/>
      <c r="AM19" s="231"/>
      <c r="AN19" s="232"/>
      <c r="AO19" s="234"/>
      <c r="AP19" s="234"/>
      <c r="AQ19" s="234"/>
      <c r="AR19" s="226"/>
      <c r="AS19" s="227"/>
      <c r="AU19" s="19" t="str">
        <f>IF(BE7=0,"",IF(AN18&lt;AN6,"Less","Greater"))</f>
        <v/>
      </c>
      <c r="AV19" s="19" t="str">
        <f>IF(BE9=0,"",IF(AN18&lt;AN8,"Less","Greater"))</f>
        <v/>
      </c>
      <c r="AW19" s="19" t="str">
        <f>IF(BE11=0,"",IF(AN18&lt;AN10,"Less","Greater"))</f>
        <v/>
      </c>
      <c r="AX19" s="19" t="str">
        <f>IF(BE13=0,"",IF(AN18&lt;AN12,"Less","Greater"))</f>
        <v/>
      </c>
      <c r="AY19" s="19" t="str">
        <f>IF(BE15=0,"",IF(AN18&lt;AN14,"Less","Greater"))</f>
        <v/>
      </c>
      <c r="AZ19" s="19" t="str">
        <f>IF(BE17=0,"",IF(AN18&lt;AN16,"Less","Greater"))</f>
        <v/>
      </c>
      <c r="BA19" s="19" t="s">
        <v>23</v>
      </c>
      <c r="BB19" s="19" t="str">
        <f>IF(BE21=0,"",IF(AN18&lt;AN20,"Less","Greater"))</f>
        <v/>
      </c>
      <c r="BC19" s="19" t="str">
        <f>IF(BE23=0,"",IF(AN18&lt;AN22,"Less","Greater"))</f>
        <v/>
      </c>
      <c r="BD19" s="19" t="str">
        <f>IF(BE25=0,"",IF(AN18&lt;AN24,"Less","Greater"))</f>
        <v/>
      </c>
      <c r="BE19" s="19">
        <f>COUNT(M18:AF18)</f>
        <v>0</v>
      </c>
    </row>
    <row r="20" spans="1:57" ht="23" customHeight="1">
      <c r="A20" s="15"/>
      <c r="B20" s="38">
        <v>5</v>
      </c>
      <c r="C20" s="50" t="str">
        <f>G12</f>
        <v>Bye</v>
      </c>
      <c r="D20" s="60"/>
      <c r="E20" s="51" t="s">
        <v>2</v>
      </c>
      <c r="F20" s="52">
        <v>3</v>
      </c>
      <c r="G20" s="50" t="str">
        <f>G14</f>
        <v>Wellington</v>
      </c>
      <c r="H20" s="60"/>
      <c r="I20" s="51"/>
      <c r="J20" s="58"/>
      <c r="L20" s="164" t="str">
        <f>C8</f>
        <v>Auckland 21</v>
      </c>
      <c r="M20" s="230" t="str">
        <f>IF(AND(M21="",N21=""),"",IF(AND(M21=0,N21=0),"",IF(M21=N21,2,IF(M21="F",0,IF(N21="F",3,IF(M21&gt;N21,3,IF(M21&lt;N21,1,"")))))))</f>
        <v/>
      </c>
      <c r="N20" s="230"/>
      <c r="O20" s="230" t="str">
        <f>IF(AND(O21="",P21=""),"",IF(AND(O21=0,P21=0),"",IF(O21=P21,2,IF(O21="F",0,IF(P21="F",3,IF(O21&gt;P21,3,IF(O21&lt;P21,1,"")))))))</f>
        <v/>
      </c>
      <c r="P20" s="230"/>
      <c r="Q20" s="230" t="str">
        <f>IF(AND(Q21="",R21=""),"",IF(AND(Q21=0,R21=0),"",IF(Q21=R21,2,IF(Q21="F",0,IF(R21="F",3,IF(Q21&gt;R21,3,IF(Q21&lt;R21,1,"")))))))</f>
        <v/>
      </c>
      <c r="R20" s="230"/>
      <c r="S20" s="230" t="str">
        <f>IF(AND(S21="",T21=""),"",IF(AND(S21=0,T21=0),"",IF(S21=T21,2,IF(S21="F",0,IF(T21="F",3,IF(S21&gt;T21,3,IF(S21&lt;T21,1,"")))))))</f>
        <v/>
      </c>
      <c r="T20" s="230"/>
      <c r="U20" s="230" t="str">
        <f>IF(AND(U21="",V21=""),"",IF(AND(U21=0,V21=0),"",IF(U21=V21,2,IF(U21="F",0,IF(V21="F",3,IF(U21&gt;V21,3,IF(U21&lt;V21,1,"")))))))</f>
        <v/>
      </c>
      <c r="V20" s="230"/>
      <c r="W20" s="230" t="str">
        <f>IF(AND(W21="",X21=""),"",IF(AND(W21=0,X21=0),"",IF(W21=X21,2,IF(W21="F",0,IF(X21="F",3,IF(W21&gt;X21,3,IF(W21&lt;X21,1,"")))))))</f>
        <v/>
      </c>
      <c r="X20" s="230"/>
      <c r="Y20" s="228" t="str">
        <f>IF(AND(Y21="",Z21=""),"",IF(AND(Y21=0,Z21=0),"",IF(Y21=Z21,2,IF(Y21="F",0,IF(Z21="F",3,IF(Y21&gt;Z21,3,IF(Y21&lt;Z21,1,"")))))))</f>
        <v/>
      </c>
      <c r="Z20" s="229"/>
      <c r="AA20" s="211"/>
      <c r="AB20" s="211"/>
      <c r="AC20" s="155" t="str">
        <f>IF(AND(AC21="",AD21=""),"",IF(AND(AC21=0,AD21=0),"",IF(AC21=AD21,2,IF(AC21="F",0,IF(AD21="F",3,IF(AC21&gt;AD21,3,IF(AC21&lt;AD21,1,"")))))))</f>
        <v/>
      </c>
      <c r="AD20" s="230"/>
      <c r="AE20" s="230" t="str">
        <f>IF(AND(AE21="",AF21=""),"",IF(AND(AE21=0,AF21=0),"",IF(AE21=AF21,2,IF(AE21="F",0,IF(AF21="F",3,IF(AE21&gt;AF21,3,IF(AE21&lt;AF21,1,"")))))))</f>
        <v/>
      </c>
      <c r="AF20" s="230"/>
      <c r="AG20" s="230" t="str">
        <f>IF(AND(AG21="",AH21=""),"",IF(AND(AG21=0,AH21=0),"",IF(AG21=AH21,2,IF(AG21="F",0,IF(AH21="F",3,IF(AG21&gt;AH21,3,IF(AG21&lt;AH21,1,"")))))))</f>
        <v/>
      </c>
      <c r="AH20" s="230"/>
      <c r="AI20" s="226">
        <f>COUNTIF(M20:AF20,"&lt;4")</f>
        <v>0</v>
      </c>
      <c r="AJ20" s="231">
        <f>COUNTIF(M20:AG20,"3")</f>
        <v>0</v>
      </c>
      <c r="AK20" s="231">
        <f>COUNTIF(M20:AG20,"2")</f>
        <v>0</v>
      </c>
      <c r="AL20" s="231">
        <f>COUNTIF(M20:AG20,"1")</f>
        <v>0</v>
      </c>
      <c r="AM20" s="231">
        <f>COUNTIF(M20:AG20,"0")</f>
        <v>0</v>
      </c>
      <c r="AN20" s="232" t="str">
        <f>IF(OR(L20="",BE21=0),"",SUM(AG20,AE20,AC20,AA20,Y20,W20,U20,S20,Q20,O20,M20))</f>
        <v/>
      </c>
      <c r="AO20" s="234">
        <f>SUM(AG21,AE21,AC21,AA21,Y21,W21,U21,S21,Q21,O21,M21)</f>
        <v>0</v>
      </c>
      <c r="AP20" s="234">
        <f>SUM(AH21,AF21,AD21,AB21,Z21,X21,V21,T21,R21,P21,N21)</f>
        <v>0</v>
      </c>
      <c r="AQ20" s="234">
        <f>AO20-AP20</f>
        <v>0</v>
      </c>
      <c r="AR20" s="226" t="str">
        <f>IF(OR(L20="",BE21=0),"",1+COUNTIF(AU21:BD21,"Less"))</f>
        <v/>
      </c>
      <c r="AS20" s="227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23" customHeight="1">
      <c r="A21" s="12"/>
      <c r="B21" s="38">
        <v>6</v>
      </c>
      <c r="C21" s="50" t="str">
        <f>C13</f>
        <v>Counties 21</v>
      </c>
      <c r="D21" s="60"/>
      <c r="E21" s="51" t="s">
        <v>2</v>
      </c>
      <c r="F21" s="52">
        <v>2</v>
      </c>
      <c r="G21" s="50" t="str">
        <f>G15</f>
        <v>Counties Manukau</v>
      </c>
      <c r="H21" s="60"/>
      <c r="I21" s="51">
        <v>6</v>
      </c>
      <c r="J21" s="57">
        <v>1.4</v>
      </c>
      <c r="L21" s="164"/>
      <c r="M21" s="23">
        <f>H47</f>
        <v>0</v>
      </c>
      <c r="N21" s="23">
        <f>D47</f>
        <v>0</v>
      </c>
      <c r="O21" s="23">
        <f>H41</f>
        <v>0</v>
      </c>
      <c r="P21" s="23">
        <f>D41</f>
        <v>0</v>
      </c>
      <c r="Q21" s="23">
        <f>D8</f>
        <v>0</v>
      </c>
      <c r="R21" s="23">
        <f>H8</f>
        <v>0</v>
      </c>
      <c r="S21" s="23">
        <f>H35</f>
        <v>0</v>
      </c>
      <c r="T21" s="23">
        <f>D35</f>
        <v>0</v>
      </c>
      <c r="U21" s="23">
        <f>D63</f>
        <v>0</v>
      </c>
      <c r="V21" s="23">
        <f>H63</f>
        <v>0</v>
      </c>
      <c r="W21" s="23">
        <f>H29</f>
        <v>0</v>
      </c>
      <c r="X21" s="23">
        <f>D29</f>
        <v>0</v>
      </c>
      <c r="Y21" s="23">
        <f>D16</f>
        <v>0</v>
      </c>
      <c r="Z21" s="113">
        <f>H16</f>
        <v>0</v>
      </c>
      <c r="AA21" s="67"/>
      <c r="AB21" s="67"/>
      <c r="AC21" s="26">
        <f>IF(AB23="","",AB23)</f>
        <v>0</v>
      </c>
      <c r="AD21" s="99">
        <f>IF(AA23="","",AA23)</f>
        <v>0</v>
      </c>
      <c r="AE21" s="23">
        <f>IF(AB25="","",AB25)</f>
        <v>0</v>
      </c>
      <c r="AF21" s="23">
        <f>IF(AA25="","",AA25)</f>
        <v>0</v>
      </c>
      <c r="AG21" s="23" t="str">
        <f>IF(AB27="","",AB27)</f>
        <v/>
      </c>
      <c r="AH21" s="23" t="str">
        <f>IF(AA27="","",AA27)</f>
        <v/>
      </c>
      <c r="AI21" s="226"/>
      <c r="AJ21" s="231"/>
      <c r="AK21" s="231"/>
      <c r="AL21" s="231"/>
      <c r="AM21" s="231"/>
      <c r="AN21" s="232"/>
      <c r="AO21" s="234"/>
      <c r="AP21" s="234"/>
      <c r="AQ21" s="234"/>
      <c r="AR21" s="226"/>
      <c r="AS21" s="227"/>
      <c r="AU21" s="19" t="str">
        <f>IF(BE7=0,"",IF(AN20&lt;AN6,"Less","Greater"))</f>
        <v/>
      </c>
      <c r="AV21" s="19" t="str">
        <f>IF(BE9=0,"",IF(AN20&lt;AN8,"Less","Greater"))</f>
        <v/>
      </c>
      <c r="AW21" s="19" t="str">
        <f>IF(BE11=0,"",IF(AN20&lt;AN10,"Less","Greater"))</f>
        <v/>
      </c>
      <c r="AX21" s="19" t="str">
        <f>IF(BE13=0,"",IF(AN20&lt;AN12,"Less","Greater"))</f>
        <v/>
      </c>
      <c r="AY21" s="19" t="str">
        <f>IF(BE15=0,"",IF(AN20&lt;AN14,"Less","Greater"))</f>
        <v/>
      </c>
      <c r="AZ21" s="19" t="str">
        <f>IF(BE17=0,"",IF(AN20&lt;AN16,"Less","Greater"))</f>
        <v/>
      </c>
      <c r="BA21" s="19" t="str">
        <f>IF(BE19=0,"",IF(AN20&lt;AN18,"Less","Greater"))</f>
        <v/>
      </c>
      <c r="BB21" s="19" t="s">
        <v>23</v>
      </c>
      <c r="BC21" s="19" t="str">
        <f>IF(BE23=0,"",IF(AN20&lt;AN22,"Less","Greater"))</f>
        <v/>
      </c>
      <c r="BD21" s="19" t="str">
        <f>IF(BE25=0,"",IF(AN20&lt;AN24,"Less","Greater"))</f>
        <v/>
      </c>
      <c r="BE21" s="19">
        <f>COUNT(M20:AF20)</f>
        <v>0</v>
      </c>
    </row>
    <row r="22" spans="1:57" ht="23" customHeight="1">
      <c r="A22" s="14"/>
      <c r="B22" s="38">
        <v>9</v>
      </c>
      <c r="C22" s="50" t="str">
        <f>C14</f>
        <v>Waikato</v>
      </c>
      <c r="D22" s="60"/>
      <c r="E22" s="51" t="s">
        <v>2</v>
      </c>
      <c r="F22" s="55">
        <v>7</v>
      </c>
      <c r="G22" s="50" t="str">
        <f>G16</f>
        <v>Waikato 21</v>
      </c>
      <c r="H22" s="60"/>
      <c r="I22" s="51">
        <v>7</v>
      </c>
      <c r="J22" s="57">
        <v>1.4</v>
      </c>
      <c r="L22" s="164" t="str">
        <f>C6</f>
        <v>Waikato</v>
      </c>
      <c r="M22" s="230" t="str">
        <f>IF(AND(M23="",N23=""),"",IF(AND(M23=0,N23=0),"",IF(M23=N23,2,IF(M23="F",0,IF(N23="F",3,IF(M23&gt;N23,3,IF(M23&lt;N23,1,"")))))))</f>
        <v/>
      </c>
      <c r="N22" s="230"/>
      <c r="O22" s="230" t="str">
        <f>IF(AND(O23="",P23=""),"",IF(AND(O23=0,P23=0),"",IF(O23=P23,2,IF(O23="F",0,IF(P23="F",3,IF(O23&gt;P23,3,IF(O23&lt;P23,1,"")))))))</f>
        <v/>
      </c>
      <c r="P22" s="230"/>
      <c r="Q22" s="230" t="str">
        <f>IF(AND(Q23="",R23=""),"",IF(AND(Q23=0,R23=0),"",IF(Q23=R23,2,IF(Q23="F",0,IF(R23="F",3,IF(Q23&gt;R23,3,IF(Q23&lt;R23,1,"")))))))</f>
        <v/>
      </c>
      <c r="R22" s="230"/>
      <c r="S22" s="230" t="str">
        <f>IF(AND(S23="",T23=""),"",IF(AND(S23=0,T23=0),"",IF(S23=T23,2,IF(S23="F",0,IF(T23="F",3,IF(S23&gt;T23,3,IF(S23&lt;T23,1,"")))))))</f>
        <v/>
      </c>
      <c r="T22" s="230"/>
      <c r="U22" s="230" t="str">
        <f>IF(AND(U23="",V23=""),"",IF(AND(U23=0,V23=0),"",IF(U23=V23,2,IF(U23="F",0,IF(V23="F",3,IF(U23&gt;V23,3,IF(U23&lt;V23,1,"")))))))</f>
        <v/>
      </c>
      <c r="V22" s="230"/>
      <c r="W22" s="230" t="str">
        <f>IF(AND(W23="",X23=""),"",IF(AND(W23=0,X23=0),"",IF(W23=X23,2,IF(W23="F",0,IF(X23="F",3,IF(W23&gt;X23,3,IF(W23&lt;X23,1,"")))))))</f>
        <v/>
      </c>
      <c r="X22" s="230"/>
      <c r="Y22" s="230" t="str">
        <f>IF(AND(Y23="",Z23=""),"",IF(AND(Y23=0,Z23=0),"",IF(Y23=Z23,2,IF(Y23="F",0,IF(Z23="F",3,IF(Y23&gt;Z23,3,IF(Y23&lt;Z23,1,"")))))))</f>
        <v/>
      </c>
      <c r="Z22" s="230"/>
      <c r="AA22" s="228" t="str">
        <f>IF(AND(AA23="",AB23=""),"",IF(AND(AA23=0,AB23=0),"",IF(AA23=AB23,2,IF(AA23="F",0,IF(AB23="F",3,IF(AA23&gt;AB23,3,IF(AA23&lt;AB23,1,"")))))))</f>
        <v/>
      </c>
      <c r="AB22" s="229"/>
      <c r="AC22" s="211"/>
      <c r="AD22" s="211"/>
      <c r="AE22" s="155" t="str">
        <f>IF(AND(AE23="",AF23=""),"",IF(AND(AE23=0,AF23=0),"",IF(AE23=AF23,2,IF(AE23="F",0,IF(AF23="F",3,IF(AE23&gt;AF23,3,IF(AE23&lt;AF23,1,"")))))))</f>
        <v/>
      </c>
      <c r="AF22" s="230"/>
      <c r="AG22" s="230" t="str">
        <f>IF(AND(AG23="",AH23=""),"",IF(AND(AG23=0,AH23=0),"",IF(AG23=AH23,2,IF(AG23="F",0,IF(AH23="F",3,IF(AG23&gt;AH23,3,IF(AG23&lt;AH23,1,"")))))))</f>
        <v/>
      </c>
      <c r="AH22" s="230"/>
      <c r="AI22" s="226">
        <f>COUNTIF(M22:AF22,"&lt;4")</f>
        <v>0</v>
      </c>
      <c r="AJ22" s="231">
        <f>COUNTIF(M22:AG22,"3")</f>
        <v>0</v>
      </c>
      <c r="AK22" s="231">
        <f>COUNTIF(M22:AG22,"2")</f>
        <v>0</v>
      </c>
      <c r="AL22" s="231">
        <f>COUNTIF(M22:AG22,"1")</f>
        <v>0</v>
      </c>
      <c r="AM22" s="231">
        <f>COUNTIF(M22:AG22,"0")</f>
        <v>0</v>
      </c>
      <c r="AN22" s="232" t="str">
        <f>IF(OR(L22="",BE23=0),"",SUM(AG22,AE22,AC22,AA22,Y22,W22,U22,S22,Q22,O22,M22))</f>
        <v/>
      </c>
      <c r="AO22" s="234">
        <f>SUM(AG23,AE23,AC23,AA23,Y23,W23,U23,S23,Q23,O23,M23)</f>
        <v>0</v>
      </c>
      <c r="AP22" s="234">
        <f>SUM(AH23,AF23,AD23,AB23,Z23,X23,V23,T23,R23,P23,N23)</f>
        <v>0</v>
      </c>
      <c r="AQ22" s="234">
        <f>AO22-AP22</f>
        <v>0</v>
      </c>
      <c r="AR22" s="226" t="str">
        <f>IF(OR(L22="",BE23=0),"",1+COUNTIF(AU23:BD23,"Less"))</f>
        <v/>
      </c>
      <c r="AS22" s="227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23" customHeight="1">
      <c r="A23" s="14"/>
      <c r="B23" s="38"/>
      <c r="C23" s="50" t="str">
        <f>C15</f>
        <v>Canterbury</v>
      </c>
      <c r="D23" s="60"/>
      <c r="E23" s="51" t="s">
        <v>2</v>
      </c>
      <c r="F23" s="55">
        <v>8</v>
      </c>
      <c r="G23" s="50" t="str">
        <f>C16</f>
        <v>Auckland 21</v>
      </c>
      <c r="H23" s="60"/>
      <c r="I23" s="51">
        <v>3</v>
      </c>
      <c r="J23" s="57">
        <v>1.4</v>
      </c>
      <c r="L23" s="164"/>
      <c r="M23" s="23">
        <f>H61</f>
        <v>0</v>
      </c>
      <c r="N23" s="23">
        <f>D61</f>
        <v>0</v>
      </c>
      <c r="O23" s="23">
        <f>H49</f>
        <v>0</v>
      </c>
      <c r="P23" s="23">
        <f>D49</f>
        <v>0</v>
      </c>
      <c r="Q23" s="23">
        <f>D14</f>
        <v>0</v>
      </c>
      <c r="R23" s="23">
        <f>H14</f>
        <v>0</v>
      </c>
      <c r="S23" s="23">
        <f>H43</f>
        <v>0</v>
      </c>
      <c r="T23" s="23">
        <f>D43</f>
        <v>0</v>
      </c>
      <c r="U23" s="23">
        <f>D6</f>
        <v>0</v>
      </c>
      <c r="V23" s="23">
        <f>H6</f>
        <v>0</v>
      </c>
      <c r="W23" s="23">
        <f>H37</f>
        <v>0</v>
      </c>
      <c r="X23" s="23">
        <f>D37</f>
        <v>0</v>
      </c>
      <c r="Y23" s="23">
        <f>D22</f>
        <v>0</v>
      </c>
      <c r="Z23" s="23">
        <f>H22</f>
        <v>0</v>
      </c>
      <c r="AA23" s="23">
        <f>H55</f>
        <v>0</v>
      </c>
      <c r="AB23" s="113">
        <f>D55</f>
        <v>0</v>
      </c>
      <c r="AC23" s="67"/>
      <c r="AD23" s="67"/>
      <c r="AE23" s="26">
        <f>IF(AD25="","",AD25)</f>
        <v>0</v>
      </c>
      <c r="AF23" s="99">
        <f>IF(AC25="","",AC25)</f>
        <v>0</v>
      </c>
      <c r="AG23" s="23" t="str">
        <f>IF(AD27="","",AD27)</f>
        <v/>
      </c>
      <c r="AH23" s="23" t="str">
        <f>IF(AC27="","",AC27)</f>
        <v/>
      </c>
      <c r="AI23" s="226"/>
      <c r="AJ23" s="231"/>
      <c r="AK23" s="231"/>
      <c r="AL23" s="231"/>
      <c r="AM23" s="231"/>
      <c r="AN23" s="232"/>
      <c r="AO23" s="234"/>
      <c r="AP23" s="234"/>
      <c r="AQ23" s="234"/>
      <c r="AR23" s="226"/>
      <c r="AS23" s="227"/>
      <c r="AU23" s="19" t="str">
        <f>IF(BE7=0,"",IF(AN22&lt;AN6,"Less","Greater"))</f>
        <v/>
      </c>
      <c r="AV23" s="19" t="str">
        <f>IF(BE9=0,"",IF(AN22&lt;AN8,"Less","Greater"))</f>
        <v/>
      </c>
      <c r="AW23" s="19" t="str">
        <f>IF(BE11=0,"",IF(AN22&lt;AN10,"Less","Greater"))</f>
        <v/>
      </c>
      <c r="AX23" s="19" t="str">
        <f>IF(BE13=0,"",IF(AN22&lt;AN12,"Less","Greater"))</f>
        <v/>
      </c>
      <c r="AY23" s="19" t="str">
        <f>IF(BE15=0,"",IF(AN22&lt;AN14,"Less","Greater"))</f>
        <v/>
      </c>
      <c r="AZ23" s="19" t="str">
        <f>IF(BE17=0,"",IF(AN22&lt;AN16,"Less","Greater"))</f>
        <v/>
      </c>
      <c r="BA23" s="19" t="str">
        <f>IF(BE19=0,"",IF(AN22&lt;AN18,"Less","Greater"))</f>
        <v/>
      </c>
      <c r="BB23" s="19" t="str">
        <f>IF(BE21=0,"",IF(AN22&lt;AN20,"Less","Greater"))</f>
        <v/>
      </c>
      <c r="BC23" s="19" t="s">
        <v>23</v>
      </c>
      <c r="BD23" s="19" t="str">
        <f>IF(BE25=0,"",IF(AN22&lt;AN24,"Less","Greater"))</f>
        <v/>
      </c>
      <c r="BE23" s="19">
        <f>COUNT(M22:AF22)</f>
        <v>0</v>
      </c>
    </row>
    <row r="24" spans="1:57">
      <c r="A24" s="14"/>
      <c r="B24" s="38"/>
      <c r="C24" s="50"/>
      <c r="D24" s="61"/>
      <c r="E24" s="51"/>
      <c r="F24" s="55"/>
      <c r="G24" s="50"/>
      <c r="H24" s="61"/>
      <c r="I24" s="51"/>
      <c r="J24" s="57"/>
      <c r="L24" s="164" t="str">
        <f>C7</f>
        <v>Canterbury</v>
      </c>
      <c r="M24" s="230" t="str">
        <f>IF(AND(M25="",N25=""),"",IF(AND(M25=0,N25=0),"",IF(M25=N25,2,IF(M25="F",0,IF(N25="F",3,IF(M25&gt;N25,3,IF(M25&lt;N25,1,"")))))))</f>
        <v/>
      </c>
      <c r="N24" s="230"/>
      <c r="O24" s="230" t="str">
        <f>IF(AND(O25="",P25=""),"",IF(AND(O25=0,P25=0),"",IF(O25=P25,2,IF(O25="F",0,IF(P25="F",3,IF(O25&gt;P25,3,IF(O25&lt;P25,1,"")))))))</f>
        <v/>
      </c>
      <c r="P24" s="230"/>
      <c r="Q24" s="230" t="str">
        <f>IF(AND(Q25="",R25=""),"",IF(AND(Q25=0,R25=0),"",IF(Q25=R25,2,IF(Q25="F",0,IF(R25="F",3,IF(Q25&gt;R25,3,IF(Q25&lt;R25,1,"")))))))</f>
        <v/>
      </c>
      <c r="R24" s="230"/>
      <c r="S24" s="230" t="str">
        <f>IF(AND(S25="",T25=""),"",IF(AND(S25=0,T25=0),"",IF(S25=T25,2,IF(S25="F",0,IF(T25="F",3,IF(S25&gt;T25,3,IF(S25&lt;T25,1,"")))))))</f>
        <v/>
      </c>
      <c r="T24" s="230"/>
      <c r="U24" s="230" t="str">
        <f>IF(AND(U25="",V25=""),"",IF(AND(U25=0,V25=0),"",IF(U25=V25,2,IF(U25="F",0,IF(V25="F",3,IF(U25&gt;V25,3,IF(U25&lt;V25,1,"")))))))</f>
        <v/>
      </c>
      <c r="V24" s="230"/>
      <c r="W24" s="230" t="str">
        <f>IF(AND(W25="",X25=""),"",IF(AND(W25=0,X25=0),"",IF(W25=X25,2,IF(W25="F",0,IF(X25="F",3,IF(W25&gt;X25,3,IF(W25&lt;X25,1,"")))))))</f>
        <v/>
      </c>
      <c r="X24" s="230"/>
      <c r="Y24" s="230" t="str">
        <f>IF(AND(Y25="",Z25=""),"",IF(AND(Y25=0,Z25=0),"",IF(Y25=Z25,2,IF(Y25="F",0,IF(Z25="F",3,IF(Y25&gt;Z25,3,IF(Y25&lt;Z25,1,"")))))))</f>
        <v/>
      </c>
      <c r="Z24" s="230"/>
      <c r="AA24" s="230" t="str">
        <f>IF(AND(AA25="",AB25=""),"",IF(AND(AA25=0,AB25=0),"",IF(AA25=AB25,2,IF(AA25="F",0,IF(AB25="F",3,IF(AA25&gt;AB25,3,IF(AA25&lt;AB25,1,"")))))))</f>
        <v/>
      </c>
      <c r="AB24" s="230"/>
      <c r="AC24" s="228" t="str">
        <f>IF(AND(AC25="",AD25=""),"",IF(AND(AC25=0,AD25=0),"",IF(AC25=AD25,2,IF(AC25="F",0,IF(AD25="F",3,IF(AC25&gt;AD25,3,IF(AC25&lt;AD25,1,"")))))))</f>
        <v/>
      </c>
      <c r="AD24" s="229"/>
      <c r="AE24" s="211"/>
      <c r="AF24" s="211"/>
      <c r="AG24" s="155" t="str">
        <f>IF(AND(AG25="",AH25=""),"",IF(AND(AG25=0,AH25=0),"",IF(AG25=AH25,2,IF(AG25="F",0,IF(AH25="F",3,IF(AG25&gt;AH25,3,IF(AG25&lt;AH25,1,"")))))))</f>
        <v/>
      </c>
      <c r="AH24" s="230"/>
      <c r="AI24" s="226">
        <f>COUNTIF(M24:AF24,"&lt;4")</f>
        <v>0</v>
      </c>
      <c r="AJ24" s="231">
        <f>COUNTIF(M24:AG24,"3")</f>
        <v>0</v>
      </c>
      <c r="AK24" s="231">
        <f>COUNTIF(M24:AG24,"2")</f>
        <v>0</v>
      </c>
      <c r="AL24" s="231">
        <f>COUNTIF(M24:AG24,"1")</f>
        <v>0</v>
      </c>
      <c r="AM24" s="231">
        <f>COUNTIF(M24:AG24,"0")</f>
        <v>0</v>
      </c>
      <c r="AN24" s="232" t="str">
        <f>IF(OR(L24="",BE25=0),"",SUM(AG24,AE24,AC24,AA24,Y24,W24,U24,S24,Q24,O24,M24))</f>
        <v/>
      </c>
      <c r="AO24" s="234">
        <f>SUM(AG25,AE25,AC25,AA25,Y25,W25,U25,S25,Q25,O25,M25)</f>
        <v>0</v>
      </c>
      <c r="AP24" s="234">
        <f>SUM(AH25,AF25,AD25,AB25,Z25,X25,V25,T25,R25,P25,N25)</f>
        <v>0</v>
      </c>
      <c r="AQ24" s="234">
        <f>AO24-AP24</f>
        <v>0</v>
      </c>
      <c r="AR24" s="226" t="str">
        <f>IF(OR(L24="",BE25=0),"",1+COUNTIF(AU25:BD25,"Less"))</f>
        <v/>
      </c>
      <c r="AS24" s="227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9" thickBot="1">
      <c r="B25" s="38"/>
      <c r="C25" s="143"/>
      <c r="D25" s="143"/>
      <c r="E25" s="143"/>
      <c r="F25" s="143"/>
      <c r="G25" s="143"/>
      <c r="H25" s="10"/>
      <c r="L25" s="165"/>
      <c r="M25" s="30">
        <f>H54</f>
        <v>0</v>
      </c>
      <c r="N25" s="30">
        <f>D54</f>
        <v>0</v>
      </c>
      <c r="O25" s="30">
        <f>D15</f>
        <v>0</v>
      </c>
      <c r="P25" s="30">
        <f>H15</f>
        <v>0</v>
      </c>
      <c r="Q25" s="30">
        <f>H42</f>
        <v>0</v>
      </c>
      <c r="R25" s="30">
        <f>D42</f>
        <v>0</v>
      </c>
      <c r="S25" s="30">
        <f>D7</f>
        <v>0</v>
      </c>
      <c r="T25" s="30">
        <f>H7</f>
        <v>0</v>
      </c>
      <c r="U25" s="30">
        <f>H36</f>
        <v>0</v>
      </c>
      <c r="V25" s="30">
        <f>D36</f>
        <v>0</v>
      </c>
      <c r="W25" s="30">
        <f>D62</f>
        <v>0</v>
      </c>
      <c r="X25" s="30">
        <f>H62</f>
        <v>0</v>
      </c>
      <c r="Y25" s="30">
        <f>H48</f>
        <v>0</v>
      </c>
      <c r="Z25" s="30">
        <f>D48</f>
        <v>0</v>
      </c>
      <c r="AA25" s="30">
        <f>D23</f>
        <v>0</v>
      </c>
      <c r="AB25" s="30">
        <f>H23</f>
        <v>0</v>
      </c>
      <c r="AC25" s="30">
        <f>H30</f>
        <v>0</v>
      </c>
      <c r="AD25" s="114">
        <f>D30</f>
        <v>0</v>
      </c>
      <c r="AE25" s="115"/>
      <c r="AF25" s="115"/>
      <c r="AG25" s="33" t="str">
        <f>IF(AF27="","",AF27)</f>
        <v/>
      </c>
      <c r="AH25" s="30" t="str">
        <f>IF(AE27="","",AE27)</f>
        <v/>
      </c>
      <c r="AI25" s="236"/>
      <c r="AJ25" s="238"/>
      <c r="AK25" s="238"/>
      <c r="AL25" s="238"/>
      <c r="AM25" s="238"/>
      <c r="AN25" s="239"/>
      <c r="AO25" s="235"/>
      <c r="AP25" s="235"/>
      <c r="AQ25" s="235"/>
      <c r="AR25" s="236"/>
      <c r="AS25" s="237"/>
      <c r="AU25" s="19" t="str">
        <f>IF(BE7=0,"",IF(AN24&lt;AN6,"Less","Greater"))</f>
        <v/>
      </c>
      <c r="AV25" s="19" t="str">
        <f>IF(BE9=0,"",IF(AN24&lt;AN8,"Less","Greater"))</f>
        <v/>
      </c>
      <c r="AW25" s="19" t="str">
        <f>IF(BE11=0,"",IF(AN24&lt;AN10,"Less","Greater"))</f>
        <v/>
      </c>
      <c r="AX25" s="19" t="str">
        <f>IF(BE13=0,"",IF(AN24&lt;AN12,"Less","Greater"))</f>
        <v/>
      </c>
      <c r="AY25" s="19" t="str">
        <f>IF(BE15=0,"",IF(AN24&lt;AN14,"Less","Greater"))</f>
        <v/>
      </c>
      <c r="AZ25" s="19" t="str">
        <f>IF(BE17=0,"",IF(AN24&lt;AN16,"Less","Greater"))</f>
        <v/>
      </c>
      <c r="BA25" s="19" t="str">
        <f>IF(BE19=0,"",IF(AN24&lt;AN18,"Less","Greater"))</f>
        <v/>
      </c>
      <c r="BB25" s="19" t="str">
        <f>IF(BE21=0,"",IF(AN24&lt;AN20,"Less","Greater"))</f>
        <v/>
      </c>
      <c r="BC25" s="19" t="str">
        <f>IF(BE23=0,"",IF(AN24&lt;AN22,"Less","Greater"))</f>
        <v/>
      </c>
      <c r="BD25" s="19" t="s">
        <v>23</v>
      </c>
      <c r="BE25" s="19">
        <f>COUNT(M24:AF24)</f>
        <v>0</v>
      </c>
    </row>
    <row r="26" spans="1:57">
      <c r="A26" s="12" t="s">
        <v>6</v>
      </c>
      <c r="B26" s="38">
        <v>1</v>
      </c>
      <c r="C26" s="50" t="str">
        <f>C19</f>
        <v>Auckland</v>
      </c>
      <c r="D26" s="60"/>
      <c r="E26" s="51" t="s">
        <v>2</v>
      </c>
      <c r="F26" s="55">
        <v>3</v>
      </c>
      <c r="G26" s="50" t="str">
        <f>G20</f>
        <v>Wellington</v>
      </c>
      <c r="H26" s="60"/>
      <c r="I26" s="51">
        <v>3</v>
      </c>
      <c r="J26" s="57">
        <v>3.4</v>
      </c>
      <c r="L26" s="206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11"/>
      <c r="AH26" s="211"/>
      <c r="AI26" s="208"/>
      <c r="AJ26" s="209"/>
      <c r="AK26" s="209"/>
      <c r="AL26" s="209"/>
      <c r="AM26" s="209"/>
      <c r="AN26" s="212"/>
      <c r="AO26" s="213"/>
      <c r="AP26" s="213"/>
      <c r="AQ26" s="210"/>
      <c r="AR26" s="208"/>
      <c r="AS26" s="208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>
      <c r="A27" s="14"/>
      <c r="B27" s="38">
        <v>4</v>
      </c>
      <c r="C27" s="50" t="str">
        <f>G19</f>
        <v>Bay of Plenty</v>
      </c>
      <c r="D27" s="60"/>
      <c r="E27" s="51" t="s">
        <v>2</v>
      </c>
      <c r="F27" s="55">
        <v>2</v>
      </c>
      <c r="G27" s="50" t="str">
        <f>G21</f>
        <v>Counties Manukau</v>
      </c>
      <c r="H27" s="60"/>
      <c r="I27" s="51">
        <v>4</v>
      </c>
      <c r="J27" s="57">
        <v>3.4</v>
      </c>
      <c r="L27" s="20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  <c r="AH27" s="67"/>
      <c r="AI27" s="208"/>
      <c r="AJ27" s="209"/>
      <c r="AK27" s="209"/>
      <c r="AL27" s="209"/>
      <c r="AM27" s="209"/>
      <c r="AN27" s="212"/>
      <c r="AO27" s="213"/>
      <c r="AP27" s="213"/>
      <c r="AQ27" s="210"/>
      <c r="AR27" s="208"/>
      <c r="AS27" s="208"/>
      <c r="AU27" s="19" t="str">
        <f>IF(BE9=0,"",IF(AN26&lt;AN8,"Less","Greater"))</f>
        <v/>
      </c>
      <c r="AV27" s="19" t="str">
        <f>IF(BE11=0,"",IF(AN26&lt;AN10,"Less","Greater"))</f>
        <v/>
      </c>
      <c r="AW27" s="19" t="str">
        <f>IF(BE13=0,"",IF(AN26&lt;AN12,"Less","Greater"))</f>
        <v/>
      </c>
      <c r="AX27" s="19" t="str">
        <f>IF(BE15=0,"",IF(AN26&lt;AN14,"Less","Greater"))</f>
        <v/>
      </c>
      <c r="AY27" s="19" t="str">
        <f>IF(BE17=0,"",IF(AN26&lt;AN16,"Less","Greater"))</f>
        <v/>
      </c>
      <c r="AZ27" s="19" t="str">
        <f>IF(BE19=0,"",IF(AN26&lt;AN18,"Less","Greater"))</f>
        <v/>
      </c>
      <c r="BA27" s="19" t="str">
        <f>IF(BE21=0,"",IF(AN26&lt;AN20,"Less","Greater"))</f>
        <v/>
      </c>
      <c r="BB27" s="19" t="str">
        <f>IF(BE23=0,"",IF(AN26&lt;AN22,"Less","Greater"))</f>
        <v/>
      </c>
      <c r="BC27" s="19" t="str">
        <f>IF(BE25=0,"",IF(AN26&lt;AN24,"Less","Greater"))</f>
        <v/>
      </c>
      <c r="BD27" s="19" t="s">
        <v>23</v>
      </c>
      <c r="BE27" s="19">
        <f>COUNT(M26:AF26)</f>
        <v>0</v>
      </c>
    </row>
    <row r="28" spans="1:57">
      <c r="B28" s="38">
        <v>5</v>
      </c>
      <c r="C28" s="50" t="str">
        <f>C20</f>
        <v>Bye</v>
      </c>
      <c r="D28" s="60"/>
      <c r="E28" s="51" t="s">
        <v>2</v>
      </c>
      <c r="F28" s="55">
        <v>7</v>
      </c>
      <c r="G28" s="50" t="str">
        <f>G22</f>
        <v>Waikato 21</v>
      </c>
      <c r="H28" s="60"/>
      <c r="I28" s="51"/>
      <c r="J28" s="57"/>
      <c r="AO28" s="24"/>
      <c r="AP28" s="24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>
      <c r="A29" s="14"/>
      <c r="B29" s="38">
        <v>6</v>
      </c>
      <c r="C29" s="50" t="str">
        <f>C21</f>
        <v>Counties 21</v>
      </c>
      <c r="D29" s="60"/>
      <c r="E29" s="51" t="s">
        <v>2</v>
      </c>
      <c r="F29" s="55">
        <v>8</v>
      </c>
      <c r="G29" s="50" t="str">
        <f>G23</f>
        <v>Auckland 21</v>
      </c>
      <c r="H29" s="60"/>
      <c r="I29" s="51">
        <v>5</v>
      </c>
      <c r="J29" s="57">
        <v>3.4</v>
      </c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>
      <c r="A30" s="14"/>
      <c r="B30" s="38">
        <v>9</v>
      </c>
      <c r="C30" s="50" t="str">
        <f>C22</f>
        <v>Waikato</v>
      </c>
      <c r="D30" s="60"/>
      <c r="E30" s="51" t="s">
        <v>2</v>
      </c>
      <c r="F30" s="55"/>
      <c r="G30" s="50" t="str">
        <f>C23</f>
        <v>Canterbury</v>
      </c>
      <c r="H30" s="60"/>
      <c r="I30" s="51">
        <v>11</v>
      </c>
      <c r="J30" s="57">
        <v>3.4</v>
      </c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>
      <c r="A31" s="14"/>
      <c r="B31" s="38"/>
      <c r="C31" s="50"/>
      <c r="D31" s="61"/>
      <c r="E31" s="51"/>
      <c r="F31" s="55"/>
      <c r="G31" s="50"/>
      <c r="H31" s="61"/>
      <c r="I31" s="51"/>
      <c r="J31" s="57"/>
    </row>
    <row r="32" spans="1:57">
      <c r="B32" s="38"/>
      <c r="C32" s="143" t="s">
        <v>55</v>
      </c>
      <c r="D32" s="143"/>
      <c r="E32" s="143"/>
      <c r="F32" s="143"/>
      <c r="G32" s="143"/>
      <c r="H32" s="10"/>
    </row>
    <row r="33" spans="1:10">
      <c r="A33" s="12" t="s">
        <v>7</v>
      </c>
      <c r="B33" s="38">
        <v>1</v>
      </c>
      <c r="C33" s="50" t="str">
        <f>C26</f>
        <v>Auckland</v>
      </c>
      <c r="D33" s="60"/>
      <c r="E33" s="51" t="s">
        <v>2</v>
      </c>
      <c r="F33" s="55">
        <v>2</v>
      </c>
      <c r="G33" s="50" t="str">
        <f>G27</f>
        <v>Counties Manukau</v>
      </c>
      <c r="H33" s="60"/>
      <c r="I33" s="51">
        <v>6</v>
      </c>
      <c r="J33" s="57">
        <v>9.4</v>
      </c>
    </row>
    <row r="34" spans="1:10">
      <c r="A34" s="124" t="s">
        <v>67</v>
      </c>
      <c r="B34" s="38">
        <v>3</v>
      </c>
      <c r="C34" s="132" t="str">
        <f>G26</f>
        <v>Wellington</v>
      </c>
      <c r="D34" s="133"/>
      <c r="E34" s="134" t="s">
        <v>2</v>
      </c>
      <c r="F34" s="135">
        <v>7</v>
      </c>
      <c r="G34" s="132" t="str">
        <f>G28</f>
        <v>Waikato 21</v>
      </c>
      <c r="H34" s="133"/>
      <c r="I34" s="134">
        <v>4</v>
      </c>
      <c r="J34" s="138">
        <v>6.3</v>
      </c>
    </row>
    <row r="35" spans="1:10">
      <c r="A35" s="14"/>
      <c r="B35" s="38">
        <v>4</v>
      </c>
      <c r="C35" s="50" t="str">
        <f>C27</f>
        <v>Bay of Plenty</v>
      </c>
      <c r="D35" s="60"/>
      <c r="E35" s="51" t="s">
        <v>2</v>
      </c>
      <c r="F35" s="55">
        <v>8</v>
      </c>
      <c r="G35" s="50" t="str">
        <f>G29</f>
        <v>Auckland 21</v>
      </c>
      <c r="H35" s="60"/>
      <c r="I35" s="51">
        <v>9</v>
      </c>
      <c r="J35" s="57">
        <v>9.4</v>
      </c>
    </row>
    <row r="36" spans="1:10">
      <c r="A36" s="14"/>
      <c r="B36" s="38">
        <v>5</v>
      </c>
      <c r="C36" s="50" t="str">
        <f>C28</f>
        <v>Bye</v>
      </c>
      <c r="D36" s="60"/>
      <c r="E36" s="51" t="s">
        <v>2</v>
      </c>
      <c r="F36" s="55"/>
      <c r="G36" s="50" t="str">
        <f>G30</f>
        <v>Canterbury</v>
      </c>
      <c r="H36" s="60"/>
      <c r="I36" s="51"/>
      <c r="J36" s="57"/>
    </row>
    <row r="37" spans="1:10">
      <c r="A37" s="14"/>
      <c r="B37" s="38">
        <v>6</v>
      </c>
      <c r="C37" s="50" t="str">
        <f>C29</f>
        <v>Counties 21</v>
      </c>
      <c r="D37" s="60"/>
      <c r="E37" s="51" t="s">
        <v>2</v>
      </c>
      <c r="F37" s="55">
        <v>9</v>
      </c>
      <c r="G37" s="50" t="str">
        <f>C30</f>
        <v>Waikato</v>
      </c>
      <c r="H37" s="60"/>
      <c r="I37" s="51">
        <v>10</v>
      </c>
      <c r="J37" s="57">
        <v>9.4</v>
      </c>
    </row>
    <row r="38" spans="1:10">
      <c r="A38" s="14"/>
      <c r="B38" s="38"/>
      <c r="C38" s="50"/>
      <c r="D38" s="61"/>
      <c r="E38" s="51"/>
      <c r="F38" s="55"/>
      <c r="G38" s="50"/>
      <c r="H38" s="61"/>
      <c r="I38" s="51"/>
      <c r="J38" s="57"/>
    </row>
    <row r="39" spans="1:10">
      <c r="B39" s="38"/>
      <c r="H39" s="10"/>
    </row>
    <row r="40" spans="1:10">
      <c r="A40" s="12" t="s">
        <v>8</v>
      </c>
      <c r="B40" s="38">
        <v>1</v>
      </c>
      <c r="C40" s="50" t="str">
        <f>C33</f>
        <v>Auckland</v>
      </c>
      <c r="D40" s="60"/>
      <c r="E40" s="51" t="s">
        <v>2</v>
      </c>
      <c r="F40" s="55">
        <v>7</v>
      </c>
      <c r="G40" s="50" t="str">
        <f>G34</f>
        <v>Waikato 21</v>
      </c>
      <c r="H40" s="60"/>
      <c r="I40" s="51">
        <v>1</v>
      </c>
      <c r="J40" s="57">
        <v>11.4</v>
      </c>
    </row>
    <row r="41" spans="1:10">
      <c r="A41" s="14"/>
      <c r="B41" s="38">
        <v>2</v>
      </c>
      <c r="C41" s="50" t="str">
        <f>G33</f>
        <v>Counties Manukau</v>
      </c>
      <c r="D41" s="60"/>
      <c r="E41" s="51" t="s">
        <v>2</v>
      </c>
      <c r="F41" s="55">
        <v>8</v>
      </c>
      <c r="G41" s="50" t="str">
        <f>G35</f>
        <v>Auckland 21</v>
      </c>
      <c r="H41" s="60"/>
      <c r="I41" s="51">
        <v>2</v>
      </c>
      <c r="J41" s="57">
        <v>11.4</v>
      </c>
    </row>
    <row r="42" spans="1:10">
      <c r="A42" s="14"/>
      <c r="B42" s="38">
        <v>3</v>
      </c>
      <c r="C42" s="50" t="str">
        <f>C34</f>
        <v>Wellington</v>
      </c>
      <c r="D42" s="60"/>
      <c r="E42" s="51" t="s">
        <v>2</v>
      </c>
      <c r="F42" s="55"/>
      <c r="G42" s="50" t="str">
        <f>G36</f>
        <v>Canterbury</v>
      </c>
      <c r="H42" s="60"/>
      <c r="I42" s="51">
        <v>3</v>
      </c>
      <c r="J42" s="57">
        <v>11.4</v>
      </c>
    </row>
    <row r="43" spans="1:10">
      <c r="A43" s="14"/>
      <c r="B43" s="38">
        <v>4</v>
      </c>
      <c r="C43" s="50" t="str">
        <f>C35</f>
        <v>Bay of Plenty</v>
      </c>
      <c r="D43" s="60"/>
      <c r="E43" s="51" t="s">
        <v>2</v>
      </c>
      <c r="F43" s="55">
        <v>9</v>
      </c>
      <c r="G43" s="50" t="str">
        <f>G37</f>
        <v>Waikato</v>
      </c>
      <c r="H43" s="60"/>
      <c r="I43" s="51">
        <v>7</v>
      </c>
      <c r="J43" s="57">
        <v>11.4</v>
      </c>
    </row>
    <row r="44" spans="1:10">
      <c r="A44" s="14"/>
      <c r="B44" s="38">
        <v>5</v>
      </c>
      <c r="C44" s="50" t="str">
        <f>C36</f>
        <v>Bye</v>
      </c>
      <c r="D44" s="60"/>
      <c r="E44" s="51" t="s">
        <v>2</v>
      </c>
      <c r="F44" s="55">
        <v>6</v>
      </c>
      <c r="G44" s="50" t="str">
        <f>C37</f>
        <v>Counties 21</v>
      </c>
      <c r="H44" s="60"/>
      <c r="I44" s="51"/>
      <c r="J44" s="57"/>
    </row>
    <row r="45" spans="1:10">
      <c r="A45" s="14"/>
      <c r="B45" s="38"/>
      <c r="C45" s="50"/>
      <c r="D45" s="61"/>
      <c r="E45" s="51"/>
      <c r="F45" s="55"/>
      <c r="G45" s="50"/>
      <c r="H45" s="61"/>
      <c r="I45" s="51"/>
      <c r="J45" s="57"/>
    </row>
    <row r="46" spans="1:10">
      <c r="B46" s="38"/>
      <c r="C46" s="143"/>
      <c r="D46" s="143"/>
      <c r="E46" s="143"/>
      <c r="F46" s="143"/>
      <c r="G46" s="143"/>
      <c r="H46" s="10"/>
    </row>
    <row r="47" spans="1:10">
      <c r="A47" s="18" t="s">
        <v>9</v>
      </c>
      <c r="B47" s="38">
        <v>1</v>
      </c>
      <c r="C47" s="50" t="s">
        <v>35</v>
      </c>
      <c r="D47" s="60"/>
      <c r="E47" s="51" t="s">
        <v>2</v>
      </c>
      <c r="F47" s="55">
        <v>8</v>
      </c>
      <c r="G47" s="50" t="str">
        <f>G41</f>
        <v>Auckland 21</v>
      </c>
      <c r="H47" s="60"/>
      <c r="I47" s="51">
        <v>1</v>
      </c>
      <c r="J47" s="57">
        <v>1.4</v>
      </c>
    </row>
    <row r="48" spans="1:10">
      <c r="A48" s="14"/>
      <c r="B48" s="38">
        <v>7</v>
      </c>
      <c r="C48" s="50" t="str">
        <f>G40</f>
        <v>Waikato 21</v>
      </c>
      <c r="D48" s="60"/>
      <c r="E48" s="51" t="s">
        <v>2</v>
      </c>
      <c r="F48" s="55"/>
      <c r="G48" s="50" t="str">
        <f>G42</f>
        <v>Canterbury</v>
      </c>
      <c r="H48" s="60"/>
      <c r="I48" s="51">
        <v>2</v>
      </c>
      <c r="J48" s="57">
        <v>1.4</v>
      </c>
    </row>
    <row r="49" spans="1:11">
      <c r="A49" s="14"/>
      <c r="B49" s="38">
        <v>2</v>
      </c>
      <c r="C49" s="50" t="str">
        <f>C41</f>
        <v>Counties Manukau</v>
      </c>
      <c r="D49" s="60"/>
      <c r="E49" s="51" t="s">
        <v>2</v>
      </c>
      <c r="F49" s="55">
        <v>9</v>
      </c>
      <c r="G49" s="50" t="str">
        <f>G43</f>
        <v>Waikato</v>
      </c>
      <c r="H49" s="60"/>
      <c r="I49" s="51">
        <v>3</v>
      </c>
      <c r="J49" s="57">
        <v>1.4</v>
      </c>
    </row>
    <row r="50" spans="1:11">
      <c r="A50" s="14"/>
      <c r="B50" s="38">
        <v>3</v>
      </c>
      <c r="C50" s="50" t="str">
        <f>C42</f>
        <v>Wellington</v>
      </c>
      <c r="D50" s="60"/>
      <c r="E50" s="51" t="s">
        <v>2</v>
      </c>
      <c r="F50" s="55">
        <v>6</v>
      </c>
      <c r="G50" s="50" t="str">
        <f>G44</f>
        <v>Counties 21</v>
      </c>
      <c r="H50" s="60"/>
      <c r="I50" s="51">
        <v>4</v>
      </c>
      <c r="J50" s="57">
        <v>1.4</v>
      </c>
    </row>
    <row r="51" spans="1:11">
      <c r="A51" s="14"/>
      <c r="B51" s="38">
        <v>4</v>
      </c>
      <c r="C51" s="50" t="str">
        <f>C43</f>
        <v>Bay of Plenty</v>
      </c>
      <c r="D51" s="60"/>
      <c r="E51" s="51" t="s">
        <v>2</v>
      </c>
      <c r="F51" s="55">
        <v>5</v>
      </c>
      <c r="G51" s="50" t="str">
        <f>C44</f>
        <v>Bye</v>
      </c>
      <c r="H51" s="60"/>
      <c r="I51" s="51"/>
      <c r="J51" s="57"/>
    </row>
    <row r="52" spans="1:11">
      <c r="A52" s="14"/>
      <c r="B52" s="38"/>
      <c r="C52" s="50"/>
      <c r="D52" s="61"/>
      <c r="E52" s="51"/>
      <c r="F52" s="55"/>
      <c r="G52" s="50"/>
      <c r="H52" s="96"/>
      <c r="I52" s="80"/>
      <c r="J52" s="80"/>
    </row>
    <row r="53" spans="1:11">
      <c r="B53" s="38"/>
      <c r="C53" s="143"/>
      <c r="D53" s="143"/>
      <c r="E53" s="143"/>
      <c r="F53" s="143"/>
      <c r="G53" s="143"/>
      <c r="H53" s="97"/>
    </row>
    <row r="54" spans="1:11">
      <c r="A54" s="18" t="s">
        <v>10</v>
      </c>
      <c r="B54" s="38">
        <v>1</v>
      </c>
      <c r="C54" s="50" t="str">
        <f>C47</f>
        <v>Auckland</v>
      </c>
      <c r="D54" s="60"/>
      <c r="E54" s="51" t="s">
        <v>2</v>
      </c>
      <c r="F54" s="55"/>
      <c r="G54" s="50" t="str">
        <f>G48</f>
        <v>Canterbury</v>
      </c>
      <c r="H54" s="65"/>
      <c r="I54" s="80">
        <v>1</v>
      </c>
      <c r="J54" s="80" t="s">
        <v>74</v>
      </c>
    </row>
    <row r="55" spans="1:11">
      <c r="A55" s="14"/>
      <c r="B55" s="38">
        <v>8</v>
      </c>
      <c r="C55" s="50" t="str">
        <f>G47</f>
        <v>Auckland 21</v>
      </c>
      <c r="D55" s="60"/>
      <c r="E55" s="51" t="s">
        <v>2</v>
      </c>
      <c r="F55" s="55">
        <v>9</v>
      </c>
      <c r="G55" s="50" t="str">
        <f>G49</f>
        <v>Waikato</v>
      </c>
      <c r="H55" s="65"/>
      <c r="I55" s="80">
        <v>2</v>
      </c>
      <c r="J55" s="80" t="s">
        <v>74</v>
      </c>
    </row>
    <row r="56" spans="1:11">
      <c r="A56" s="14"/>
      <c r="B56" s="38">
        <v>7</v>
      </c>
      <c r="C56" s="50" t="str">
        <f>C48</f>
        <v>Waikato 21</v>
      </c>
      <c r="D56" s="60"/>
      <c r="E56" s="51" t="s">
        <v>2</v>
      </c>
      <c r="F56" s="55">
        <v>6</v>
      </c>
      <c r="G56" s="50" t="str">
        <f>G50</f>
        <v>Counties 21</v>
      </c>
      <c r="H56" s="65"/>
      <c r="I56" s="80">
        <v>3</v>
      </c>
      <c r="J56" s="80" t="s">
        <v>74</v>
      </c>
    </row>
    <row r="57" spans="1:11">
      <c r="A57" s="14"/>
      <c r="B57" s="38">
        <v>2</v>
      </c>
      <c r="C57" s="50" t="str">
        <f>C49</f>
        <v>Counties Manukau</v>
      </c>
      <c r="D57" s="60"/>
      <c r="E57" s="51" t="s">
        <v>2</v>
      </c>
      <c r="F57" s="55">
        <v>5</v>
      </c>
      <c r="G57" s="50" t="str">
        <f>G51</f>
        <v>Bye</v>
      </c>
      <c r="H57" s="65"/>
      <c r="I57" s="80"/>
      <c r="J57" s="80"/>
    </row>
    <row r="58" spans="1:11">
      <c r="A58" s="14"/>
      <c r="B58" s="38">
        <v>3</v>
      </c>
      <c r="C58" s="50" t="str">
        <f>C50</f>
        <v>Wellington</v>
      </c>
      <c r="D58" s="60"/>
      <c r="E58" s="51" t="s">
        <v>2</v>
      </c>
      <c r="F58" s="55">
        <v>4</v>
      </c>
      <c r="G58" s="50" t="str">
        <f>C51</f>
        <v>Bay of Plenty</v>
      </c>
      <c r="H58" s="65"/>
      <c r="I58" s="80">
        <v>4</v>
      </c>
      <c r="J58" s="80" t="s">
        <v>74</v>
      </c>
    </row>
    <row r="59" spans="1:11">
      <c r="A59" s="14"/>
      <c r="B59" s="38"/>
      <c r="C59" s="50"/>
      <c r="D59" s="77"/>
      <c r="E59" s="51"/>
      <c r="F59" s="55"/>
      <c r="G59" s="50"/>
      <c r="H59" s="63"/>
      <c r="I59" s="80"/>
      <c r="J59" s="80"/>
    </row>
    <row r="60" spans="1:11">
      <c r="A60" s="18" t="s">
        <v>11</v>
      </c>
      <c r="B60" s="38"/>
      <c r="C60" s="143"/>
      <c r="D60" s="143"/>
      <c r="E60" s="143"/>
      <c r="F60" s="143"/>
      <c r="G60" s="143"/>
    </row>
    <row r="61" spans="1:11">
      <c r="A61" s="124" t="s">
        <v>67</v>
      </c>
      <c r="B61" s="38">
        <v>1</v>
      </c>
      <c r="C61" s="132" t="str">
        <f>C54</f>
        <v>Auckland</v>
      </c>
      <c r="D61" s="133"/>
      <c r="E61" s="134" t="s">
        <v>2</v>
      </c>
      <c r="F61" s="135">
        <v>9</v>
      </c>
      <c r="G61" s="132" t="str">
        <f>G55</f>
        <v>Waikato</v>
      </c>
      <c r="H61" s="136"/>
      <c r="I61" s="137">
        <v>3</v>
      </c>
      <c r="J61" s="137" t="s">
        <v>65</v>
      </c>
      <c r="K61" s="59"/>
    </row>
    <row r="62" spans="1:11">
      <c r="B62" s="38"/>
      <c r="C62" s="50" t="str">
        <f>G54</f>
        <v>Canterbury</v>
      </c>
      <c r="D62" s="60"/>
      <c r="E62" s="51" t="s">
        <v>2</v>
      </c>
      <c r="F62" s="55">
        <v>6</v>
      </c>
      <c r="G62" s="50" t="str">
        <f>G56</f>
        <v>Counties 21</v>
      </c>
      <c r="H62" s="65"/>
      <c r="I62" s="80">
        <v>3</v>
      </c>
      <c r="J62" s="80" t="s">
        <v>75</v>
      </c>
      <c r="K62" s="59"/>
    </row>
    <row r="63" spans="1:11">
      <c r="A63" s="14"/>
      <c r="B63" s="38">
        <v>8</v>
      </c>
      <c r="C63" s="50" t="str">
        <f>C55</f>
        <v>Auckland 21</v>
      </c>
      <c r="D63" s="60"/>
      <c r="E63" s="51" t="s">
        <v>2</v>
      </c>
      <c r="F63" s="55">
        <v>5</v>
      </c>
      <c r="G63" s="50" t="str">
        <f>G57</f>
        <v>Bye</v>
      </c>
      <c r="H63" s="65"/>
      <c r="I63" s="80"/>
      <c r="J63" s="80"/>
      <c r="K63" s="59"/>
    </row>
    <row r="64" spans="1:11">
      <c r="A64" s="14"/>
      <c r="B64" s="38">
        <v>7</v>
      </c>
      <c r="C64" s="50" t="str">
        <f>C56</f>
        <v>Waikato 21</v>
      </c>
      <c r="D64" s="60"/>
      <c r="E64" s="51" t="s">
        <v>2</v>
      </c>
      <c r="F64" s="55">
        <v>4</v>
      </c>
      <c r="G64" s="50" t="str">
        <f>G58</f>
        <v>Bay of Plenty</v>
      </c>
      <c r="H64" s="65"/>
      <c r="I64" s="80">
        <v>4</v>
      </c>
      <c r="J64" s="80" t="s">
        <v>75</v>
      </c>
      <c r="K64" s="59"/>
    </row>
    <row r="65" spans="1:11">
      <c r="A65" s="14"/>
      <c r="B65" s="38">
        <v>2</v>
      </c>
      <c r="C65" s="50" t="str">
        <f>C57</f>
        <v>Counties Manukau</v>
      </c>
      <c r="D65" s="60"/>
      <c r="E65" s="51" t="s">
        <v>2</v>
      </c>
      <c r="F65" s="55">
        <v>3</v>
      </c>
      <c r="G65" s="50" t="str">
        <f>C58</f>
        <v>Wellington</v>
      </c>
      <c r="H65" s="65"/>
      <c r="I65" s="80">
        <v>8</v>
      </c>
      <c r="J65" s="80" t="s">
        <v>75</v>
      </c>
      <c r="K65" s="59"/>
    </row>
  </sheetData>
  <mergeCells count="287">
    <mergeCell ref="L29:AR29"/>
    <mergeCell ref="L30:AR30"/>
    <mergeCell ref="C32:G32"/>
    <mergeCell ref="C46:G46"/>
    <mergeCell ref="C53:G53"/>
    <mergeCell ref="C60:G60"/>
    <mergeCell ref="AN26:AN27"/>
    <mergeCell ref="AO26:AO27"/>
    <mergeCell ref="AP26:AP27"/>
    <mergeCell ref="AQ26:AQ27"/>
    <mergeCell ref="AR26:AR27"/>
    <mergeCell ref="AK26:AK27"/>
    <mergeCell ref="AL26:AL27"/>
    <mergeCell ref="AM26:AM27"/>
    <mergeCell ref="U26:V26"/>
    <mergeCell ref="W26:X26"/>
    <mergeCell ref="Y26:Z26"/>
    <mergeCell ref="AA26:AB26"/>
    <mergeCell ref="AC26:AD26"/>
    <mergeCell ref="AE26:AF26"/>
    <mergeCell ref="AR24:AR25"/>
    <mergeCell ref="AS24:AS25"/>
    <mergeCell ref="C25:G25"/>
    <mergeCell ref="L26:L27"/>
    <mergeCell ref="M26:N26"/>
    <mergeCell ref="O26:P26"/>
    <mergeCell ref="Q26:R26"/>
    <mergeCell ref="S26:T26"/>
    <mergeCell ref="AJ24:AJ25"/>
    <mergeCell ref="AK24:AK25"/>
    <mergeCell ref="AL24:AL25"/>
    <mergeCell ref="AM24:AM25"/>
    <mergeCell ref="AN24:AN25"/>
    <mergeCell ref="AO24:AO25"/>
    <mergeCell ref="Y24:Z24"/>
    <mergeCell ref="AA24:AB24"/>
    <mergeCell ref="AC24:AD24"/>
    <mergeCell ref="AE24:AF24"/>
    <mergeCell ref="AG24:AH24"/>
    <mergeCell ref="AI24:AI25"/>
    <mergeCell ref="AS26:AS27"/>
    <mergeCell ref="AG26:AH26"/>
    <mergeCell ref="AI26:AI27"/>
    <mergeCell ref="AJ26:AJ27"/>
    <mergeCell ref="AQ22:AQ23"/>
    <mergeCell ref="AR22:AR23"/>
    <mergeCell ref="AS22:AS23"/>
    <mergeCell ref="L24:L25"/>
    <mergeCell ref="M24:N24"/>
    <mergeCell ref="O24:P24"/>
    <mergeCell ref="Q24:R24"/>
    <mergeCell ref="S24:T24"/>
    <mergeCell ref="U24:V24"/>
    <mergeCell ref="W24:X24"/>
    <mergeCell ref="AK22:AK23"/>
    <mergeCell ref="AL22:AL23"/>
    <mergeCell ref="AM22:AM23"/>
    <mergeCell ref="AN22:AN23"/>
    <mergeCell ref="AO22:AO23"/>
    <mergeCell ref="AP22:AP23"/>
    <mergeCell ref="AA22:AB22"/>
    <mergeCell ref="AC22:AD22"/>
    <mergeCell ref="AE22:AF22"/>
    <mergeCell ref="AG22:AH22"/>
    <mergeCell ref="AI22:AI23"/>
    <mergeCell ref="AJ22:AJ23"/>
    <mergeCell ref="AP24:AP25"/>
    <mergeCell ref="AQ24:AQ25"/>
    <mergeCell ref="L22:L23"/>
    <mergeCell ref="M22:N22"/>
    <mergeCell ref="O22:P22"/>
    <mergeCell ref="Q22:R22"/>
    <mergeCell ref="S22:T22"/>
    <mergeCell ref="U22:V22"/>
    <mergeCell ref="W22:X22"/>
    <mergeCell ref="Y22:Z22"/>
    <mergeCell ref="AL20:AL21"/>
    <mergeCell ref="AC20:AD20"/>
    <mergeCell ref="AE20:AF20"/>
    <mergeCell ref="AG20:AH20"/>
    <mergeCell ref="AI20:AI21"/>
    <mergeCell ref="AJ20:AJ21"/>
    <mergeCell ref="AK20:AK21"/>
    <mergeCell ref="AG18:AH18"/>
    <mergeCell ref="AI18:AI19"/>
    <mergeCell ref="AJ18:AJ19"/>
    <mergeCell ref="AK18:AK19"/>
    <mergeCell ref="AL18:AL19"/>
    <mergeCell ref="S18:T18"/>
    <mergeCell ref="U18:V18"/>
    <mergeCell ref="AR20:AR21"/>
    <mergeCell ref="AS20:AS21"/>
    <mergeCell ref="AM20:AM21"/>
    <mergeCell ref="AN20:AN21"/>
    <mergeCell ref="AO20:AO21"/>
    <mergeCell ref="AP20:AP21"/>
    <mergeCell ref="AQ20:AQ21"/>
    <mergeCell ref="AO16:AO17"/>
    <mergeCell ref="AP16:AP17"/>
    <mergeCell ref="AQ16:AQ17"/>
    <mergeCell ref="AR16:AR17"/>
    <mergeCell ref="AS16:AS17"/>
    <mergeCell ref="AM16:AM17"/>
    <mergeCell ref="AN16:AN17"/>
    <mergeCell ref="AS18:AS19"/>
    <mergeCell ref="L20:L21"/>
    <mergeCell ref="M20:N20"/>
    <mergeCell ref="O20:P20"/>
    <mergeCell ref="Q20:R20"/>
    <mergeCell ref="S20:T20"/>
    <mergeCell ref="U20:V20"/>
    <mergeCell ref="W20:X20"/>
    <mergeCell ref="Y20:Z20"/>
    <mergeCell ref="AA20:AB20"/>
    <mergeCell ref="AM18:AM19"/>
    <mergeCell ref="AN18:AN19"/>
    <mergeCell ref="AO18:AO19"/>
    <mergeCell ref="AP18:AP19"/>
    <mergeCell ref="AQ18:AQ19"/>
    <mergeCell ref="AR18:AR19"/>
    <mergeCell ref="AE18:AF18"/>
    <mergeCell ref="M16:N16"/>
    <mergeCell ref="O16:P16"/>
    <mergeCell ref="Q16:R16"/>
    <mergeCell ref="S16:T16"/>
    <mergeCell ref="U16:V16"/>
    <mergeCell ref="W18:X18"/>
    <mergeCell ref="Y18:Z18"/>
    <mergeCell ref="AA18:AB18"/>
    <mergeCell ref="AC18:AD18"/>
    <mergeCell ref="AR14:AR15"/>
    <mergeCell ref="AS14:AS15"/>
    <mergeCell ref="AG14:AH14"/>
    <mergeCell ref="AI14:AI15"/>
    <mergeCell ref="AJ14:AJ15"/>
    <mergeCell ref="AK14:AK15"/>
    <mergeCell ref="AL14:AL15"/>
    <mergeCell ref="AM14:AM15"/>
    <mergeCell ref="C18:G18"/>
    <mergeCell ref="L18:L19"/>
    <mergeCell ref="M18:N18"/>
    <mergeCell ref="O18:P18"/>
    <mergeCell ref="Q18:R18"/>
    <mergeCell ref="AI16:AI17"/>
    <mergeCell ref="AJ16:AJ17"/>
    <mergeCell ref="AK16:AK17"/>
    <mergeCell ref="AL16:AL17"/>
    <mergeCell ref="W16:X16"/>
    <mergeCell ref="Y16:Z16"/>
    <mergeCell ref="AA16:AB16"/>
    <mergeCell ref="AC16:AD16"/>
    <mergeCell ref="AE16:AF16"/>
    <mergeCell ref="AG16:AH16"/>
    <mergeCell ref="L16:L17"/>
    <mergeCell ref="U14:V14"/>
    <mergeCell ref="W14:X14"/>
    <mergeCell ref="Y14:Z14"/>
    <mergeCell ref="AA14:AB14"/>
    <mergeCell ref="AC14:AD14"/>
    <mergeCell ref="AE14:AF14"/>
    <mergeCell ref="AO12:AO13"/>
    <mergeCell ref="AP12:AP13"/>
    <mergeCell ref="AQ12:AQ13"/>
    <mergeCell ref="U12:V12"/>
    <mergeCell ref="AN14:AN15"/>
    <mergeCell ref="AO14:AO15"/>
    <mergeCell ref="AP14:AP15"/>
    <mergeCell ref="AQ14:AQ15"/>
    <mergeCell ref="AR12:AR13"/>
    <mergeCell ref="AS12:AS13"/>
    <mergeCell ref="L14:L15"/>
    <mergeCell ref="M14:N14"/>
    <mergeCell ref="O14:P14"/>
    <mergeCell ref="Q14:R14"/>
    <mergeCell ref="S14:T14"/>
    <mergeCell ref="AI12:AI13"/>
    <mergeCell ref="AJ12:AJ13"/>
    <mergeCell ref="AK12:AK13"/>
    <mergeCell ref="AL12:AL13"/>
    <mergeCell ref="AM12:AM13"/>
    <mergeCell ref="AN12:AN13"/>
    <mergeCell ref="W12:X12"/>
    <mergeCell ref="Y12:Z12"/>
    <mergeCell ref="AA12:AB12"/>
    <mergeCell ref="AC12:AD12"/>
    <mergeCell ref="AE12:AF12"/>
    <mergeCell ref="AG12:AH12"/>
    <mergeCell ref="L12:L13"/>
    <mergeCell ref="M12:N12"/>
    <mergeCell ref="O12:P12"/>
    <mergeCell ref="Q12:R12"/>
    <mergeCell ref="S12:T12"/>
    <mergeCell ref="AO10:AO11"/>
    <mergeCell ref="AP10:AP11"/>
    <mergeCell ref="AQ10:AQ11"/>
    <mergeCell ref="AR10:AR11"/>
    <mergeCell ref="AS10:AS11"/>
    <mergeCell ref="C11:G11"/>
    <mergeCell ref="AI10:AI11"/>
    <mergeCell ref="AJ10:AJ11"/>
    <mergeCell ref="AK10:AK11"/>
    <mergeCell ref="AL10:AL11"/>
    <mergeCell ref="AM10:AM11"/>
    <mergeCell ref="AN10:AN11"/>
    <mergeCell ref="W10:X10"/>
    <mergeCell ref="Y10:Z10"/>
    <mergeCell ref="AA10:AB10"/>
    <mergeCell ref="AC10:AD10"/>
    <mergeCell ref="AE10:AF10"/>
    <mergeCell ref="AG10:AH10"/>
    <mergeCell ref="L10:L11"/>
    <mergeCell ref="M10:N10"/>
    <mergeCell ref="O10:P10"/>
    <mergeCell ref="Q10:R10"/>
    <mergeCell ref="S10:T10"/>
    <mergeCell ref="U10:V10"/>
    <mergeCell ref="AQ6:AQ7"/>
    <mergeCell ref="U6:V6"/>
    <mergeCell ref="AN8:AN9"/>
    <mergeCell ref="AO8:AO9"/>
    <mergeCell ref="AP8:AP9"/>
    <mergeCell ref="AQ8:AQ9"/>
    <mergeCell ref="AR8:AR9"/>
    <mergeCell ref="AS8:AS9"/>
    <mergeCell ref="AG8:AH8"/>
    <mergeCell ref="AI8:AI9"/>
    <mergeCell ref="AJ8:AJ9"/>
    <mergeCell ref="AK8:AK9"/>
    <mergeCell ref="AL8:AL9"/>
    <mergeCell ref="AM8:AM9"/>
    <mergeCell ref="S6:T6"/>
    <mergeCell ref="U8:V8"/>
    <mergeCell ref="W8:X8"/>
    <mergeCell ref="Y8:Z8"/>
    <mergeCell ref="AA8:AB8"/>
    <mergeCell ref="AC8:AD8"/>
    <mergeCell ref="AE8:AF8"/>
    <mergeCell ref="AO6:AO7"/>
    <mergeCell ref="AP6:AP7"/>
    <mergeCell ref="S1:T5"/>
    <mergeCell ref="AR6:AR7"/>
    <mergeCell ref="AS6:AS7"/>
    <mergeCell ref="L8:L9"/>
    <mergeCell ref="M8:N8"/>
    <mergeCell ref="O8:P8"/>
    <mergeCell ref="Q8:R8"/>
    <mergeCell ref="S8:T8"/>
    <mergeCell ref="AI6:AI7"/>
    <mergeCell ref="AJ6:AJ7"/>
    <mergeCell ref="AK6:AK7"/>
    <mergeCell ref="AL6:AL7"/>
    <mergeCell ref="AM6:AM7"/>
    <mergeCell ref="AN6:AN7"/>
    <mergeCell ref="W6:X6"/>
    <mergeCell ref="Y6:Z6"/>
    <mergeCell ref="AA6:AB6"/>
    <mergeCell ref="AC6:AD6"/>
    <mergeCell ref="AE6:AF6"/>
    <mergeCell ref="AG6:AH6"/>
    <mergeCell ref="L6:L7"/>
    <mergeCell ref="M6:N6"/>
    <mergeCell ref="O6:P6"/>
    <mergeCell ref="Q6:R6"/>
    <mergeCell ref="U1:V5"/>
    <mergeCell ref="AO1:AO5"/>
    <mergeCell ref="AP1:AP5"/>
    <mergeCell ref="AQ1:AQ5"/>
    <mergeCell ref="AR1:AR5"/>
    <mergeCell ref="AS1:AS5"/>
    <mergeCell ref="B2:G2"/>
    <mergeCell ref="C4:G4"/>
    <mergeCell ref="AI1:AI5"/>
    <mergeCell ref="AJ1:AJ5"/>
    <mergeCell ref="AK1:AK5"/>
    <mergeCell ref="AL1:AL5"/>
    <mergeCell ref="AM1:AM5"/>
    <mergeCell ref="AN1:AN5"/>
    <mergeCell ref="W1:X5"/>
    <mergeCell ref="Y1:Z5"/>
    <mergeCell ref="AA1:AB5"/>
    <mergeCell ref="AC1:AD5"/>
    <mergeCell ref="AE1:AF5"/>
    <mergeCell ref="AG1:AH5"/>
    <mergeCell ref="A1:J1"/>
    <mergeCell ref="M1:N5"/>
    <mergeCell ref="O1:P5"/>
    <mergeCell ref="Q1:R5"/>
  </mergeCells>
  <pageMargins left="1.05" right="0.19685039370078741" top="0.28999999999999998" bottom="0.55000000000000004" header="0.18" footer="0.19"/>
  <pageSetup paperSize="9" scale="91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E65"/>
  <sheetViews>
    <sheetView topLeftCell="A46" zoomScale="75" workbookViewId="0">
      <selection activeCell="I67" sqref="I67"/>
    </sheetView>
  </sheetViews>
  <sheetFormatPr baseColWidth="10" defaultColWidth="8.83203125" defaultRowHeight="18" x14ac:dyDescent="0"/>
  <cols>
    <col min="1" max="1" width="13.83203125" customWidth="1"/>
    <col min="2" max="2" width="3.83203125" style="39" customWidth="1"/>
    <col min="3" max="3" width="23.6640625" style="100" customWidth="1"/>
    <col min="4" max="4" width="6.6640625" style="45" customWidth="1"/>
    <col min="5" max="5" width="4" style="19" customWidth="1"/>
    <col min="6" max="6" width="3.83203125" style="39" customWidth="1"/>
    <col min="7" max="7" width="24.1640625" style="100" customWidth="1"/>
    <col min="8" max="8" width="6.6640625" style="45" customWidth="1"/>
    <col min="9" max="10" width="9.1640625" style="78" customWidth="1"/>
    <col min="12" max="12" width="23.83203125" customWidth="1"/>
    <col min="13" max="32" width="3.6640625" customWidth="1"/>
    <col min="33" max="34" width="3.6640625" hidden="1" customWidth="1"/>
    <col min="35" max="45" width="3.6640625" customWidth="1"/>
  </cols>
  <sheetData>
    <row r="1" spans="1:57" ht="30">
      <c r="A1" s="224" t="s">
        <v>61</v>
      </c>
      <c r="B1" s="224"/>
      <c r="C1" s="224"/>
      <c r="D1" s="224"/>
      <c r="E1" s="224"/>
      <c r="F1" s="224"/>
      <c r="G1" s="224"/>
      <c r="H1" s="224"/>
      <c r="I1" s="224"/>
      <c r="J1" s="224"/>
      <c r="L1" s="101"/>
      <c r="M1" s="214" t="str">
        <f>L6</f>
        <v>North Harbour</v>
      </c>
      <c r="N1" s="214"/>
      <c r="O1" s="214" t="str">
        <f>L8</f>
        <v>Bay of Plenty</v>
      </c>
      <c r="P1" s="214"/>
      <c r="Q1" s="214" t="str">
        <f>L10</f>
        <v>Manawatu</v>
      </c>
      <c r="R1" s="214"/>
      <c r="S1" s="214" t="str">
        <f>L12</f>
        <v>Counties Manukau</v>
      </c>
      <c r="T1" s="214"/>
      <c r="U1" s="214" t="str">
        <f>L14</f>
        <v>Bye</v>
      </c>
      <c r="V1" s="214"/>
      <c r="W1" s="214" t="str">
        <f>L16</f>
        <v>Manawatu 35</v>
      </c>
      <c r="X1" s="214"/>
      <c r="Y1" s="214" t="str">
        <f>L18</f>
        <v>Counties 35</v>
      </c>
      <c r="Z1" s="214"/>
      <c r="AA1" s="214" t="str">
        <f>L20</f>
        <v>Auckland</v>
      </c>
      <c r="AB1" s="214"/>
      <c r="AC1" s="214" t="str">
        <f>L22</f>
        <v>Canterbury</v>
      </c>
      <c r="AD1" s="214"/>
      <c r="AE1" s="214" t="str">
        <f>L24</f>
        <v>North Harbour 35</v>
      </c>
      <c r="AF1" s="214"/>
      <c r="AG1" s="216">
        <f>N24</f>
        <v>0</v>
      </c>
      <c r="AH1" s="216"/>
      <c r="AI1" s="220" t="s">
        <v>12</v>
      </c>
      <c r="AJ1" s="222" t="s">
        <v>13</v>
      </c>
      <c r="AK1" s="222" t="s">
        <v>14</v>
      </c>
      <c r="AL1" s="222" t="s">
        <v>15</v>
      </c>
      <c r="AM1" s="222" t="s">
        <v>16</v>
      </c>
      <c r="AN1" s="214" t="s">
        <v>17</v>
      </c>
      <c r="AO1" s="216" t="s">
        <v>18</v>
      </c>
      <c r="AP1" s="216" t="s">
        <v>19</v>
      </c>
      <c r="AQ1" s="216" t="s">
        <v>20</v>
      </c>
      <c r="AR1" s="214" t="s">
        <v>21</v>
      </c>
      <c r="AS1" s="218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4"/>
      <c r="B2" s="183" t="s">
        <v>52</v>
      </c>
      <c r="C2" s="183"/>
      <c r="D2" s="183"/>
      <c r="E2" s="183"/>
      <c r="F2" s="183"/>
      <c r="G2" s="184"/>
      <c r="H2" s="44"/>
      <c r="L2" s="102">
        <v>2014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7"/>
      <c r="AH2" s="217"/>
      <c r="AI2" s="221"/>
      <c r="AJ2" s="223"/>
      <c r="AK2" s="223"/>
      <c r="AL2" s="223"/>
      <c r="AM2" s="223"/>
      <c r="AN2" s="215"/>
      <c r="AO2" s="217"/>
      <c r="AP2" s="217"/>
      <c r="AQ2" s="217"/>
      <c r="AR2" s="215"/>
      <c r="AS2" s="2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5.5" customHeight="1">
      <c r="A3" s="14"/>
      <c r="B3" s="36"/>
      <c r="C3" s="121"/>
      <c r="D3" s="44"/>
      <c r="E3" s="40"/>
      <c r="F3" s="36"/>
      <c r="G3" s="121"/>
      <c r="H3" s="44"/>
      <c r="I3" s="122"/>
      <c r="J3" s="122"/>
      <c r="L3" s="103" t="s">
        <v>60</v>
      </c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7"/>
      <c r="AH3" s="217"/>
      <c r="AI3" s="221"/>
      <c r="AJ3" s="223"/>
      <c r="AK3" s="223"/>
      <c r="AL3" s="223"/>
      <c r="AM3" s="223"/>
      <c r="AN3" s="215"/>
      <c r="AO3" s="217"/>
      <c r="AP3" s="217"/>
      <c r="AQ3" s="217"/>
      <c r="AR3" s="215"/>
      <c r="AS3" s="2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ht="21.75" customHeight="1">
      <c r="B4" s="37"/>
      <c r="C4" s="143" t="s">
        <v>54</v>
      </c>
      <c r="D4" s="143"/>
      <c r="E4" s="143"/>
      <c r="F4" s="143"/>
      <c r="G4" s="143"/>
      <c r="H4" s="46"/>
      <c r="I4" s="122" t="s">
        <v>0</v>
      </c>
      <c r="J4" s="122" t="s">
        <v>1</v>
      </c>
      <c r="L4" s="102" t="s">
        <v>52</v>
      </c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7"/>
      <c r="AH4" s="217"/>
      <c r="AI4" s="221"/>
      <c r="AJ4" s="223"/>
      <c r="AK4" s="223"/>
      <c r="AL4" s="223"/>
      <c r="AM4" s="223"/>
      <c r="AN4" s="215"/>
      <c r="AO4" s="217"/>
      <c r="AP4" s="217"/>
      <c r="AQ4" s="217"/>
      <c r="AR4" s="215"/>
      <c r="AS4" s="2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3" customHeight="1">
      <c r="A5" s="11" t="s">
        <v>3</v>
      </c>
      <c r="B5" s="38">
        <v>1</v>
      </c>
      <c r="C5" s="50" t="s">
        <v>25</v>
      </c>
      <c r="D5" s="60"/>
      <c r="E5" s="51" t="s">
        <v>2</v>
      </c>
      <c r="F5" s="52">
        <v>6</v>
      </c>
      <c r="G5" s="50" t="s">
        <v>53</v>
      </c>
      <c r="H5" s="60"/>
      <c r="I5" s="51">
        <v>5</v>
      </c>
      <c r="J5" s="58">
        <v>9</v>
      </c>
      <c r="L5" s="102"/>
      <c r="M5" s="225"/>
      <c r="N5" s="22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7"/>
      <c r="AH5" s="217"/>
      <c r="AI5" s="221"/>
      <c r="AJ5" s="223"/>
      <c r="AK5" s="223"/>
      <c r="AL5" s="223"/>
      <c r="AM5" s="223"/>
      <c r="AN5" s="215"/>
      <c r="AO5" s="217"/>
      <c r="AP5" s="217"/>
      <c r="AQ5" s="217"/>
      <c r="AR5" s="215"/>
      <c r="AS5" s="219"/>
      <c r="AU5" s="19" t="str">
        <f>L6</f>
        <v>North Harbour</v>
      </c>
      <c r="AV5" s="19" t="str">
        <f>L8</f>
        <v>Bay of Plenty</v>
      </c>
      <c r="AW5" s="19" t="str">
        <f>L10</f>
        <v>Manawatu</v>
      </c>
      <c r="AX5" s="19" t="str">
        <f>L12</f>
        <v>Counties Manukau</v>
      </c>
      <c r="AY5" s="19" t="str">
        <f>L14</f>
        <v>Bye</v>
      </c>
      <c r="AZ5" s="19" t="str">
        <f>L16</f>
        <v>Manawatu 35</v>
      </c>
      <c r="BA5" s="19" t="str">
        <f>L18</f>
        <v>Counties 35</v>
      </c>
      <c r="BB5" s="19" t="str">
        <f>L20</f>
        <v>Auckland</v>
      </c>
      <c r="BC5" s="19" t="str">
        <f>L22</f>
        <v>Canterbury</v>
      </c>
      <c r="BD5" s="19" t="str">
        <f>L24</f>
        <v>North Harbour 35</v>
      </c>
      <c r="BE5" s="19" t="s">
        <v>22</v>
      </c>
    </row>
    <row r="6" spans="1:57" ht="23" customHeight="1">
      <c r="A6" s="14"/>
      <c r="B6" s="38">
        <v>9</v>
      </c>
      <c r="C6" s="50" t="s">
        <v>26</v>
      </c>
      <c r="D6" s="60"/>
      <c r="E6" s="51" t="s">
        <v>2</v>
      </c>
      <c r="F6" s="52">
        <v>5</v>
      </c>
      <c r="G6" s="50" t="s">
        <v>24</v>
      </c>
      <c r="H6" s="60"/>
      <c r="I6" s="51"/>
      <c r="J6" s="58"/>
      <c r="L6" s="233" t="str">
        <f>C5</f>
        <v>North Harbour</v>
      </c>
      <c r="M6" s="211" t="str">
        <f>IF(AND(M7="",N7=""),"",IF(M7=N7,2,IF(M7="F",0,IF(N7="F",3,IF(M7&gt;N7,3,IF(M7&lt;N7,1,""))))))</f>
        <v/>
      </c>
      <c r="N6" s="211"/>
      <c r="O6" s="155" t="str">
        <f>IF(AND(O7="",P7=""),"",IF(AND(O7=0,P7=0),"",IF(O7=P7,2,IF(O7="F",0,IF(P7="F",3,IF(O7&gt;P7,3,IF(O7&lt;P7,1,"")))))))</f>
        <v/>
      </c>
      <c r="P6" s="230"/>
      <c r="Q6" s="230" t="str">
        <f>IF(AND(Q7="",R7=""),"",IF(AND(Q7=0,R7=0),"",IF(Q7=R7,2,IF(Q7="F",0,IF(R7="F",3,IF(Q7&gt;R7,3,IF(Q7&lt;R7,1,"")))))))</f>
        <v/>
      </c>
      <c r="R6" s="230"/>
      <c r="S6" s="230" t="str">
        <f>IF(AND(S7="",T7=""),"",IF(AND(S7=0,T7=0),"",IF(S7=T7,2,IF(S7="F",0,IF(T7="F",3,IF(S7&gt;T7,3,IF(S7&lt;T7,1,"")))))))</f>
        <v/>
      </c>
      <c r="T6" s="230"/>
      <c r="U6" s="230" t="str">
        <f>IF(AND(U7="",V7=""),"",IF(AND(U7=0,V7=0),"",IF(U7=V7,2,IF(U7="F",0,IF(V7="F",3,IF(U7&gt;V7,3,IF(U7&lt;V7,1,"")))))))</f>
        <v/>
      </c>
      <c r="V6" s="230"/>
      <c r="W6" s="230" t="str">
        <f>IF(AND(W7="",X7=""),"",IF(AND(W7=0,X7=0),"",IF(W7=X7,2,IF(W7="F",0,IF(X7="F",3,IF(W7&gt;X7,3,IF(W7&lt;X7,1,"")))))))</f>
        <v/>
      </c>
      <c r="X6" s="230"/>
      <c r="Y6" s="230" t="str">
        <f>IF(AND(Y7="",Z7=""),"",IF(AND(Y7=0,Z7=0),"",IF(Y7=Z7,2,IF(Y7="F",0,IF(Z7="F",3,IF(Y7&gt;Z7,3,IF(Y7&lt;Z7,1,"")))))))</f>
        <v/>
      </c>
      <c r="Z6" s="230"/>
      <c r="AA6" s="230" t="str">
        <f>IF(AND(AA7="",AB7=""),"",IF(AND(AA7=0,AB7=0),"",IF(AA7=AB7,2,IF(AA7="F",0,IF(AB7="F",3,IF(AA7&gt;AB7,3,IF(AA7&lt;AB7,1,"")))))))</f>
        <v/>
      </c>
      <c r="AB6" s="230"/>
      <c r="AC6" s="230" t="str">
        <f>IF(AND(AC7="",AD7=""),"",IF(AND(AC7=0,AD7=0),"",IF(AC7=AD7,2,IF(AC7="F",0,IF(AD7="F",3,IF(AC7&gt;AD7,3,IF(AC7&lt;AD7,1,"")))))))</f>
        <v/>
      </c>
      <c r="AD6" s="230"/>
      <c r="AE6" s="230" t="str">
        <f>IF(AND(AE7="",AF7=""),"",IF(AND(AE7=0,AF7=0),"",IF(AE7=AF7,2,IF(AE7="F",0,IF(AF7="F",3,IF(AE7&gt;AF7,3,IF(AE7&lt;AF7,1,"")))))))</f>
        <v/>
      </c>
      <c r="AF6" s="230"/>
      <c r="AG6" s="230" t="str">
        <f>IF(AND(AG7="",AH7=""),"",IF(AND(AG7=0,AH7=0),"",IF(AG7=AH7,2,IF(AG7="F",0,IF(AH7="F",3,IF(AG7&gt;AH7,3,IF(AG7&lt;AH7,1,"")))))))</f>
        <v/>
      </c>
      <c r="AH6" s="230"/>
      <c r="AI6" s="226">
        <f>COUNTIF(M6:AF6,"&lt;4")</f>
        <v>0</v>
      </c>
      <c r="AJ6" s="231">
        <f>COUNTIF(M6:AG6,"3")</f>
        <v>0</v>
      </c>
      <c r="AK6" s="231">
        <f>COUNTIF(M6:AG6,"2")</f>
        <v>0</v>
      </c>
      <c r="AL6" s="231">
        <f>COUNTIF(M6:AG6,"1")</f>
        <v>0</v>
      </c>
      <c r="AM6" s="231">
        <f>COUNTIF(M6:AG6,"0")</f>
        <v>0</v>
      </c>
      <c r="AN6" s="232" t="str">
        <f>IF(OR(L6="",BE7=0),"",SUM(AG6,AE6,AC6,AA6,Y6,W6,U6,S6,Q6,O6,M6))</f>
        <v/>
      </c>
      <c r="AO6" s="234">
        <f>SUM(AG7,AE7,AC7,AA7,Y7,W7,U7,S7,Q7,O7,M7)</f>
        <v>0</v>
      </c>
      <c r="AP6" s="234">
        <f>SUM(AH7,AF7,AD7,AB7,Z7,X7,V7,T7,R7,P7,N7)</f>
        <v>0</v>
      </c>
      <c r="AQ6" s="234">
        <f>AO6-AP6</f>
        <v>0</v>
      </c>
      <c r="AR6" s="226" t="str">
        <f>IF(OR(L6="",BE7=0),"",1+COUNTIF(AU7:BD7,"Less"))</f>
        <v/>
      </c>
      <c r="AS6" s="227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3" customHeight="1">
      <c r="A7" s="12"/>
      <c r="B7" s="38"/>
      <c r="C7" s="50" t="s">
        <v>50</v>
      </c>
      <c r="D7" s="60"/>
      <c r="E7" s="51" t="s">
        <v>2</v>
      </c>
      <c r="F7" s="52">
        <v>4</v>
      </c>
      <c r="G7" s="50" t="s">
        <v>39</v>
      </c>
      <c r="H7" s="60"/>
      <c r="I7" s="51">
        <v>6</v>
      </c>
      <c r="J7" s="58">
        <v>9</v>
      </c>
      <c r="L7" s="233"/>
      <c r="M7" s="67"/>
      <c r="N7" s="67"/>
      <c r="O7" s="26">
        <f>IF(N9="","",N9)</f>
        <v>0</v>
      </c>
      <c r="P7" s="99">
        <f>IF(M9="","",M9)</f>
        <v>0</v>
      </c>
      <c r="Q7" s="23">
        <f>IF(N11="","",N11)</f>
        <v>0</v>
      </c>
      <c r="R7" s="23">
        <f>IF(M11="","",M11)</f>
        <v>0</v>
      </c>
      <c r="S7" s="23">
        <f>IF(N13="","",N13)</f>
        <v>0</v>
      </c>
      <c r="T7" s="23">
        <f>IF(M13="","",M13)</f>
        <v>0</v>
      </c>
      <c r="U7" s="23">
        <f>IF(N15="","",N15)</f>
        <v>0</v>
      </c>
      <c r="V7" s="23">
        <f>IF(M15="","",M15)</f>
        <v>0</v>
      </c>
      <c r="W7" s="23">
        <f>IF(N17="","",N17)</f>
        <v>0</v>
      </c>
      <c r="X7" s="23">
        <f>IF(M17="","",M17)</f>
        <v>0</v>
      </c>
      <c r="Y7" s="23">
        <f>IF(N19="","",N19)</f>
        <v>0</v>
      </c>
      <c r="Z7" s="23">
        <f>IF(M19="","",M19)</f>
        <v>0</v>
      </c>
      <c r="AA7" s="23">
        <f>IF(N21="","",N21)</f>
        <v>0</v>
      </c>
      <c r="AB7" s="23">
        <f>IF(M21="","",M21)</f>
        <v>0</v>
      </c>
      <c r="AC7" s="23">
        <f>IF(N23="","",N23)</f>
        <v>0</v>
      </c>
      <c r="AD7" s="23">
        <f>IF(M23="","",M23)</f>
        <v>0</v>
      </c>
      <c r="AE7" s="23">
        <f>IF(N25="","",N25)</f>
        <v>0</v>
      </c>
      <c r="AF7" s="23">
        <f>IF(M25="","",M25)</f>
        <v>0</v>
      </c>
      <c r="AG7" s="23" t="str">
        <f>IF(N27="","",N27)</f>
        <v/>
      </c>
      <c r="AH7" s="23" t="str">
        <f>IF(M27="","",M27)</f>
        <v/>
      </c>
      <c r="AI7" s="226"/>
      <c r="AJ7" s="231"/>
      <c r="AK7" s="231"/>
      <c r="AL7" s="231"/>
      <c r="AM7" s="231"/>
      <c r="AN7" s="232"/>
      <c r="AO7" s="234"/>
      <c r="AP7" s="234"/>
      <c r="AQ7" s="234"/>
      <c r="AR7" s="226"/>
      <c r="AS7" s="227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3" customHeight="1">
      <c r="A8" s="15"/>
      <c r="B8" s="38">
        <v>8</v>
      </c>
      <c r="C8" s="50" t="s">
        <v>35</v>
      </c>
      <c r="D8" s="60"/>
      <c r="E8" s="51" t="s">
        <v>2</v>
      </c>
      <c r="F8" s="52">
        <v>3</v>
      </c>
      <c r="G8" s="50" t="s">
        <v>27</v>
      </c>
      <c r="H8" s="60"/>
      <c r="I8" s="51">
        <v>7</v>
      </c>
      <c r="J8" s="58">
        <v>9</v>
      </c>
      <c r="L8" s="164" t="str">
        <f>G9</f>
        <v>Bay of Plenty</v>
      </c>
      <c r="M8" s="228" t="str">
        <f>IF(AND(M9="",N9=""),"",IF(AND(M9=0,N9=0),"",IF(M9=N9,2,IF(M9="F",0,IF(N9="F",3,IF(M9&gt;N9,3,IF(M9&lt;N9,1,"")))))))</f>
        <v/>
      </c>
      <c r="N8" s="229"/>
      <c r="O8" s="211"/>
      <c r="P8" s="211"/>
      <c r="Q8" s="155" t="str">
        <f>IF(AND(Q9="",R9=""),"",IF(AND(Q9=0,R9=0),"",IF(Q9=R9,2,IF(Q9="F",0,IF(R9="F",3,IF(Q9&gt;R9,3,IF(Q9&lt;R9,1,"")))))))</f>
        <v/>
      </c>
      <c r="R8" s="230"/>
      <c r="S8" s="230" t="str">
        <f>IF(AND(S9="",T9=""),"",IF(AND(S9=0,T9=0),"",IF(S9=T9,2,IF(S9="F",0,IF(T9="F",3,IF(S9&gt;T9,3,IF(S9&lt;T9,1,"")))))))</f>
        <v/>
      </c>
      <c r="T8" s="230"/>
      <c r="U8" s="230" t="str">
        <f>IF(AND(U9="",V9=""),"",IF(AND(U9=0,V9=0),"",IF(U9=V9,2,IF(U9="F",0,IF(V9="F",3,IF(U9&gt;V9,3,IF(U9&lt;V9,1,"")))))))</f>
        <v/>
      </c>
      <c r="V8" s="230"/>
      <c r="W8" s="230" t="str">
        <f>IF(AND(W9="",X9=""),"",IF(AND(W9=0,X9=0),"",IF(W9=X9,2,IF(W9="F",0,IF(X9="F",3,IF(W9&gt;X9,3,IF(W9&lt;X9,1,"")))))))</f>
        <v/>
      </c>
      <c r="X8" s="230"/>
      <c r="Y8" s="230" t="str">
        <f>IF(AND(Y9="",Z9=""),"",IF(AND(Y9=0,Z9=0),"",IF(Y9=Z9,2,IF(Y9="F",0,IF(Z9="F",3,IF(Y9&gt;Z9,3,IF(Y9&lt;Z9,1,"")))))))</f>
        <v/>
      </c>
      <c r="Z8" s="230"/>
      <c r="AA8" s="230" t="str">
        <f>IF(AND(AA9="",AB9=""),"",IF(AND(AA9=0,AB9=0),"",IF(AA9=AB9,2,IF(AA9="F",0,IF(AB9="F",3,IF(AA9&gt;AB9,3,IF(AA9&lt;AB9,1,"")))))))</f>
        <v/>
      </c>
      <c r="AB8" s="230"/>
      <c r="AC8" s="230" t="str">
        <f>IF(AND(AC9="",AD9=""),"",IF(AND(AC9=0,AD9=0),"",IF(AC9=AD9,2,IF(AC9="F",0,IF(AD9="F",3,IF(AC9&gt;AD9,3,IF(AC9&lt;AD9,1,"")))))))</f>
        <v/>
      </c>
      <c r="AD8" s="230"/>
      <c r="AE8" s="230" t="str">
        <f>IF(AND(AE9="",AF9=""),"",IF(AND(AE9=0,AF9=0),"",IF(AE9=AF9,2,IF(AE9="F",0,IF(AF9="F",3,IF(AE9&gt;AF9,3,IF(AE9&lt;AF9,1,"")))))))</f>
        <v/>
      </c>
      <c r="AF8" s="230"/>
      <c r="AG8" s="230" t="str">
        <f>IF(AND(AG9="",AH9=""),"",IF(AND(AG9=0,AH9=0),"",IF(AG9=AH9,2,IF(AG9="F",0,IF(AH9="F",3,IF(AG9&gt;AH9,3,IF(AG9&lt;AH9,1,"")))))))</f>
        <v/>
      </c>
      <c r="AH8" s="230"/>
      <c r="AI8" s="226">
        <f>COUNTIF(M8:AF8,"&lt;4")</f>
        <v>0</v>
      </c>
      <c r="AJ8" s="231">
        <f>COUNTIF(M8:AG8,"3")</f>
        <v>0</v>
      </c>
      <c r="AK8" s="231">
        <f>COUNTIF(M8:AG8,"2")</f>
        <v>0</v>
      </c>
      <c r="AL8" s="231">
        <f>COUNTIF(M8:AG8,"1")</f>
        <v>0</v>
      </c>
      <c r="AM8" s="231">
        <f>COUNTIF(M8:AG8,"0")</f>
        <v>0</v>
      </c>
      <c r="AN8" s="232" t="str">
        <f>IF(OR(L8="",BE9=0),"",SUM(AG8,AE8,AC8,AA8,Y8,W8,U8,S8,Q8,O8,M8))</f>
        <v/>
      </c>
      <c r="AO8" s="234">
        <f>SUM(AG9,AE9,AC9,AA9,Y9,W9,U9,S9,Q9,O9,M9)</f>
        <v>0</v>
      </c>
      <c r="AP8" s="234">
        <f>SUM(AH9,AF9,AD9,AB9,Z9,X9,V9,T9,R9,P9,N9)</f>
        <v>0</v>
      </c>
      <c r="AQ8" s="234">
        <f>AO8-AP8</f>
        <v>0</v>
      </c>
      <c r="AR8" s="226" t="str">
        <f>IF(OR(L8="",BE9=0),"",1+COUNTIF(AU9:BD9,"Less"))</f>
        <v/>
      </c>
      <c r="AS8" s="227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3" customHeight="1">
      <c r="A9" s="15"/>
      <c r="B9" s="38">
        <v>7</v>
      </c>
      <c r="C9" s="50" t="s">
        <v>49</v>
      </c>
      <c r="D9" s="60"/>
      <c r="E9" s="51" t="s">
        <v>2</v>
      </c>
      <c r="F9" s="52">
        <v>2</v>
      </c>
      <c r="G9" s="50" t="s">
        <v>29</v>
      </c>
      <c r="H9" s="60"/>
      <c r="I9" s="51">
        <v>8</v>
      </c>
      <c r="J9" s="58">
        <v>9</v>
      </c>
      <c r="L9" s="164"/>
      <c r="M9" s="23">
        <f>H33</f>
        <v>0</v>
      </c>
      <c r="N9" s="113">
        <f>D33</f>
        <v>0</v>
      </c>
      <c r="O9" s="67"/>
      <c r="P9" s="67"/>
      <c r="Q9" s="26">
        <f>IF(P11="","",P11)</f>
        <v>0</v>
      </c>
      <c r="R9" s="99">
        <f>IF(O11="","",O11)</f>
        <v>0</v>
      </c>
      <c r="S9" s="23">
        <f>IF(P13="","",P13)</f>
        <v>0</v>
      </c>
      <c r="T9" s="23">
        <f>IF(O13="","",O13)</f>
        <v>0</v>
      </c>
      <c r="U9" s="23">
        <f>IF(P15="","",P15)</f>
        <v>0</v>
      </c>
      <c r="V9" s="23">
        <f>IF(O15="","",O15)</f>
        <v>0</v>
      </c>
      <c r="W9" s="23">
        <f>IF(P17="","",P17)</f>
        <v>0</v>
      </c>
      <c r="X9" s="23">
        <f>IF(O17="","",O17)</f>
        <v>0</v>
      </c>
      <c r="Y9" s="23">
        <f>IF(P19="","",P19)</f>
        <v>0</v>
      </c>
      <c r="Z9" s="23">
        <f>IF(O19="","",O19)</f>
        <v>0</v>
      </c>
      <c r="AA9" s="23">
        <f>IF(P21="","",P21)</f>
        <v>0</v>
      </c>
      <c r="AB9" s="23">
        <f>IF(O21="","",O21)</f>
        <v>0</v>
      </c>
      <c r="AC9" s="23">
        <f>IF(P23="","",P23)</f>
        <v>0</v>
      </c>
      <c r="AD9" s="23">
        <f>IF(O23="","",O23)</f>
        <v>0</v>
      </c>
      <c r="AE9" s="23">
        <f>IF(P25="","",P25)</f>
        <v>0</v>
      </c>
      <c r="AF9" s="23">
        <f>IF(O25="","",O25)</f>
        <v>0</v>
      </c>
      <c r="AG9" s="23" t="str">
        <f>IF(P27="","",P27)</f>
        <v/>
      </c>
      <c r="AH9" s="23" t="str">
        <f>IF(O27="","",O27)</f>
        <v/>
      </c>
      <c r="AI9" s="226"/>
      <c r="AJ9" s="231"/>
      <c r="AK9" s="231"/>
      <c r="AL9" s="231"/>
      <c r="AM9" s="231"/>
      <c r="AN9" s="232"/>
      <c r="AO9" s="234"/>
      <c r="AP9" s="234"/>
      <c r="AQ9" s="234"/>
      <c r="AR9" s="226"/>
      <c r="AS9" s="227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18.75" customHeight="1">
      <c r="A10" s="15"/>
      <c r="B10" s="38"/>
      <c r="C10" s="50"/>
      <c r="D10" s="60"/>
      <c r="E10" s="51"/>
      <c r="F10" s="52"/>
      <c r="G10" s="50"/>
      <c r="H10" s="61"/>
      <c r="I10" s="51"/>
      <c r="J10" s="58"/>
      <c r="L10" s="164" t="str">
        <f>G8</f>
        <v>Manawatu</v>
      </c>
      <c r="M10" s="230" t="str">
        <f>IF(AND(M11="",N11=""),"",IF(AND(M11=0,N11=0),"",IF(M11=N11,2,IF(M11="F",0,IF(N11="F",3,IF(M11&gt;N11,3,IF(M11&lt;N11,1,"")))))))</f>
        <v/>
      </c>
      <c r="N10" s="230"/>
      <c r="O10" s="228" t="str">
        <f>IF(AND(O11="",P11=""),"",IF(AND(O11=0,P11=0),"",IF(O11=P11,2,IF(O11="F",0,IF(P11="F",3,IF(O11&gt;P11,3,IF(O11&lt;P11,1,"")))))))</f>
        <v/>
      </c>
      <c r="P10" s="229"/>
      <c r="Q10" s="211" t="str">
        <f>IF(AND(Q11="",R11=""),"",IF(Q11=R11,2,IF(Q11="F",0,IF(R11="F",3,IF(Q11&gt;R11,3,IF(Q11&lt;R11,1,""))))))</f>
        <v/>
      </c>
      <c r="R10" s="211"/>
      <c r="S10" s="155" t="str">
        <f>IF(AND(S11="",T11=""),"",IF(AND(S11=0,T11=0),"",IF(S11=T11,2,IF(S11="F",0,IF(T11="F",3,IF(S11&gt;T11,3,IF(S11&lt;T11,1,"")))))))</f>
        <v/>
      </c>
      <c r="T10" s="230"/>
      <c r="U10" s="230" t="str">
        <f>IF(AND(U11="",V11=""),"",IF(AND(U11=0,V11=0),"",IF(U11=V11,2,IF(U11="F",0,IF(V11="F",3,IF(U11&gt;V11,3,IF(U11&lt;V11,1,"")))))))</f>
        <v/>
      </c>
      <c r="V10" s="230"/>
      <c r="W10" s="230" t="str">
        <f>IF(AND(W11="",X11=""),"",IF(AND(W11=0,X11=0),"",IF(W11=X11,2,IF(W11="F",0,IF(X11="F",3,IF(W11&gt;X11,3,IF(W11&lt;X11,1,"")))))))</f>
        <v/>
      </c>
      <c r="X10" s="230"/>
      <c r="Y10" s="230" t="str">
        <f>IF(AND(Y11="",Z11=""),"",IF(AND(Y11=0,Z11=0),"",IF(Y11=Z11,2,IF(Y11="F",0,IF(Z11="F",3,IF(Y11&gt;Z11,3,IF(Y11&lt;Z11,1,"")))))))</f>
        <v/>
      </c>
      <c r="Z10" s="230"/>
      <c r="AA10" s="230" t="str">
        <f>IF(AND(AA11="",AB11=""),"",IF(AND(AA11=0,AB11=0),"",IF(AA11=AB11,2,IF(AA11="F",0,IF(AB11="F",3,IF(AA11&gt;AB11,3,IF(AA11&lt;AB11,1,"")))))))</f>
        <v/>
      </c>
      <c r="AB10" s="230"/>
      <c r="AC10" s="230" t="str">
        <f>IF(AND(AC11="",AD11=""),"",IF(AND(AC11=0,AD11=0),"",IF(AC11=AD11,2,IF(AC11="F",0,IF(AD11="F",3,IF(AC11&gt;AD11,3,IF(AC11&lt;AD11,1,"")))))))</f>
        <v/>
      </c>
      <c r="AD10" s="230"/>
      <c r="AE10" s="230" t="str">
        <f>IF(AND(AE11="",AF11=""),"",IF(AND(AE11=0,AF11=0),"",IF(AE11=AF11,2,IF(AE11="F",0,IF(AF11="F",3,IF(AE11&gt;AF11,3,IF(AE11&lt;AF11,1,"")))))))</f>
        <v/>
      </c>
      <c r="AF10" s="230"/>
      <c r="AG10" s="230" t="str">
        <f>IF(AND(AG11="",AH11=""),"",IF(AND(AG11=0,AH11=0),"",IF(AG11=AH11,2,IF(AG11="F",0,IF(AH11="F",3,IF(AG11&gt;AH11,3,IF(AG11&lt;AH11,1,"")))))))</f>
        <v/>
      </c>
      <c r="AH10" s="230"/>
      <c r="AI10" s="226">
        <f>COUNTIF(M10:AF10,"&lt;4")</f>
        <v>0</v>
      </c>
      <c r="AJ10" s="231">
        <f>COUNTIF(M10:AG10,"3")</f>
        <v>0</v>
      </c>
      <c r="AK10" s="231">
        <f>COUNTIF(M10:AG10,"2")</f>
        <v>0</v>
      </c>
      <c r="AL10" s="231">
        <f>COUNTIF(M10:AG10,"1")</f>
        <v>0</v>
      </c>
      <c r="AM10" s="231">
        <f>COUNTIF(M10:AG10,"0")</f>
        <v>0</v>
      </c>
      <c r="AN10" s="232" t="str">
        <f>IF(OR(L10="",BE11=0),"",SUM(AG10,AE10,AC10,AA10,Y10,W10,U10,S10,Q10,O10,M10))</f>
        <v/>
      </c>
      <c r="AO10" s="234">
        <f>SUM(AG11,AE11,AC11,AA11,Y11,W11,U11,S11,Q11,O11,M11)</f>
        <v>0</v>
      </c>
      <c r="AP10" s="234">
        <f>SUM(AH11,AF11,AD11,AB11,Z11,X11,V11,T11,R11,P11,N11)</f>
        <v>0</v>
      </c>
      <c r="AQ10" s="234">
        <f>AO10-AP10</f>
        <v>0</v>
      </c>
      <c r="AR10" s="226" t="str">
        <f>IF(OR(L10="",BE11=0),"",1+COUNTIF(AU11:BD11,"Less"))</f>
        <v/>
      </c>
      <c r="AS10" s="227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5" customHeight="1">
      <c r="B11" s="38"/>
      <c r="C11" s="143"/>
      <c r="D11" s="143"/>
      <c r="E11" s="143"/>
      <c r="F11" s="143"/>
      <c r="G11" s="143"/>
      <c r="H11" s="9"/>
      <c r="L11" s="164"/>
      <c r="M11" s="23">
        <f>H26</f>
        <v>0</v>
      </c>
      <c r="N11" s="23">
        <f>D26</f>
        <v>0</v>
      </c>
      <c r="O11" s="23">
        <f>H65</f>
        <v>0</v>
      </c>
      <c r="P11" s="113">
        <f>D65</f>
        <v>0</v>
      </c>
      <c r="Q11" s="67"/>
      <c r="R11" s="67"/>
      <c r="S11" s="26">
        <f>IF(R13="","",R13)</f>
        <v>0</v>
      </c>
      <c r="T11" s="99">
        <f>IF(Q13="","",Q13)</f>
        <v>0</v>
      </c>
      <c r="U11" s="23">
        <f>IF(R15="","",R15)</f>
        <v>0</v>
      </c>
      <c r="V11" s="23">
        <f>IF(Q15="","",Q15)</f>
        <v>0</v>
      </c>
      <c r="W11" s="23">
        <f>IF(R17="","",R17)</f>
        <v>0</v>
      </c>
      <c r="X11" s="23">
        <f>IF(Q17="","",Q17)</f>
        <v>0</v>
      </c>
      <c r="Y11" s="23">
        <f>IF(R19="","",R19)</f>
        <v>0</v>
      </c>
      <c r="Z11" s="23">
        <f>IF(Q19="","",Q19)</f>
        <v>0</v>
      </c>
      <c r="AA11" s="23">
        <f>IF(R21="","",R21)</f>
        <v>0</v>
      </c>
      <c r="AB11" s="23">
        <f>IF(Q21="","",Q21)</f>
        <v>0</v>
      </c>
      <c r="AC11" s="23">
        <f>IF(R23="","",R23)</f>
        <v>0</v>
      </c>
      <c r="AD11" s="23">
        <f>IF(Q23="","",Q23)</f>
        <v>0</v>
      </c>
      <c r="AE11" s="23">
        <f>IF(R25="","",R25)</f>
        <v>0</v>
      </c>
      <c r="AF11" s="23">
        <f>IF(Q25="","",Q25)</f>
        <v>0</v>
      </c>
      <c r="AG11" s="23" t="str">
        <f>IF(R27="","",R27)</f>
        <v/>
      </c>
      <c r="AH11" s="23" t="str">
        <f>IF(Q27="","",Q27)</f>
        <v/>
      </c>
      <c r="AI11" s="226"/>
      <c r="AJ11" s="231"/>
      <c r="AK11" s="231"/>
      <c r="AL11" s="231"/>
      <c r="AM11" s="231"/>
      <c r="AN11" s="232"/>
      <c r="AO11" s="234"/>
      <c r="AP11" s="234"/>
      <c r="AQ11" s="234"/>
      <c r="AR11" s="226"/>
      <c r="AS11" s="227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3" customHeight="1">
      <c r="A12" s="12" t="s">
        <v>4</v>
      </c>
      <c r="B12" s="38">
        <v>1</v>
      </c>
      <c r="C12" s="50" t="str">
        <f>C5</f>
        <v>North Harbour</v>
      </c>
      <c r="D12" s="60"/>
      <c r="E12" s="51" t="s">
        <v>2</v>
      </c>
      <c r="F12" s="52">
        <v>5</v>
      </c>
      <c r="G12" s="50" t="str">
        <f>G6</f>
        <v>Bye</v>
      </c>
      <c r="H12" s="60"/>
      <c r="I12" s="51"/>
      <c r="J12" s="57"/>
      <c r="L12" s="164" t="str">
        <f>G7</f>
        <v>Counties Manukau</v>
      </c>
      <c r="M12" s="230" t="str">
        <f>IF(AND(M13="",N13=""),"",IF(AND(M13=0,N13=0),"",IF(M13=N13,2,IF(M13="F",0,IF(N13="F",3,IF(M13&gt;N13,3,IF(M13&lt;N13,1,"")))))))</f>
        <v/>
      </c>
      <c r="N12" s="230"/>
      <c r="O12" s="230" t="str">
        <f>IF(AND(O13="",P13=""),"",IF(AND(O13=0,P13=0),"",IF(O13=P13,2,IF(O13="F",0,IF(P13="F",3,IF(O13&gt;P13,3,IF(O13&lt;P13,1,"")))))))</f>
        <v/>
      </c>
      <c r="P12" s="230"/>
      <c r="Q12" s="228" t="str">
        <f>IF(AND(Q13="",R13=""),"",IF(AND(Q13=0,R13=0),"",IF(Q13=R13,2,IF(Q13="F",0,IF(R13="F",3,IF(Q13&gt;R13,3,IF(Q13&lt;R13,1,"")))))))</f>
        <v/>
      </c>
      <c r="R12" s="229"/>
      <c r="S12" s="211"/>
      <c r="T12" s="211"/>
      <c r="U12" s="155" t="str">
        <f>IF(AND(U13="",V13=""),"",IF(AND(U13=0,V13=0),"",IF(U13=V13,2,IF(U13="F",0,IF(V13="F",3,IF(U13&gt;V13,3,IF(U13&lt;V13,1,"")))))))</f>
        <v/>
      </c>
      <c r="V12" s="230"/>
      <c r="W12" s="230" t="str">
        <f>IF(AND(W13="",X13=""),"",IF(AND(W13=0,X13=0),"",IF(W13=X13,2,IF(W13="F",0,IF(X13="F",3,IF(W13&gt;X13,3,IF(W13&lt;X13,1,"")))))))</f>
        <v/>
      </c>
      <c r="X12" s="230"/>
      <c r="Y12" s="230" t="str">
        <f>IF(AND(Y13="",Z13=""),"",IF(AND(Y13=0,Z13=0),"",IF(Y13=Z13,2,IF(Y13="F",0,IF(Z13="F",3,IF(Y13&gt;Z13,3,IF(Y13&lt;Z13,1,"")))))))</f>
        <v/>
      </c>
      <c r="Z12" s="230"/>
      <c r="AA12" s="230" t="str">
        <f>IF(AND(AA13="",AB13=""),"",IF(AND(AA13=0,AB13=0),"",IF(AA13=AB13,2,IF(AA13="F",0,IF(AB13="F",3,IF(AA13&gt;AB13,3,IF(AA13&lt;AB13,1,"")))))))</f>
        <v/>
      </c>
      <c r="AB12" s="230"/>
      <c r="AC12" s="230" t="str">
        <f>IF(AND(AC13="",AD13=""),"",IF(AND(AC13=0,AD13=0),"",IF(AC13=AD13,2,IF(AC13="F",0,IF(AD13="F",3,IF(AC13&gt;AD13,3,IF(AC13&lt;AD13,1,"")))))))</f>
        <v/>
      </c>
      <c r="AD12" s="230"/>
      <c r="AE12" s="230" t="str">
        <f>IF(AND(AE13="",AF13=""),"",IF(AND(AE13=0,AF13=0),"",IF(AE13=AF13,2,IF(AE13="F",0,IF(AF13="F",3,IF(AE13&gt;AF13,3,IF(AE13&lt;AF13,1,"")))))))</f>
        <v/>
      </c>
      <c r="AF12" s="230"/>
      <c r="AG12" s="230" t="str">
        <f>IF(AND(AG13="",AH13=""),"",IF(AND(AG13=0,AH13=0),"",IF(AG13=AH13,2,IF(AG13="F",0,IF(AH13="F",3,IF(AG13&gt;AH13,3,IF(AG13&lt;AH13,1,"")))))))</f>
        <v/>
      </c>
      <c r="AH12" s="230"/>
      <c r="AI12" s="226">
        <f>COUNTIF(M12:AF12,"&lt;4")</f>
        <v>0</v>
      </c>
      <c r="AJ12" s="231">
        <f>COUNTIF(M12:AG12,"3")</f>
        <v>0</v>
      </c>
      <c r="AK12" s="231">
        <f>COUNTIF(M12:AG12,"2")</f>
        <v>0</v>
      </c>
      <c r="AL12" s="231">
        <f>COUNTIF(M12:AG12,"1")</f>
        <v>0</v>
      </c>
      <c r="AM12" s="231">
        <f>COUNTIF(M12:AG12,"0")</f>
        <v>0</v>
      </c>
      <c r="AN12" s="232" t="str">
        <f>IF(OR(L12="",BE13=0),"",SUM(AG12,AE12,AC12,AA12,Y12,W12,U12,S12,Q12,O12,M12))</f>
        <v/>
      </c>
      <c r="AO12" s="234">
        <f>SUM(AG13,AE13,AC13,AA13,Y13,W13,U13,S13,Q13,O13,M13)</f>
        <v>0</v>
      </c>
      <c r="AP12" s="234">
        <f>SUM(AH13,AF13,AD13,AB13,Z13,X13,V13,T13,R13,P13,N13)</f>
        <v>0</v>
      </c>
      <c r="AQ12" s="234">
        <f>AO12-AP12</f>
        <v>0</v>
      </c>
      <c r="AR12" s="226" t="str">
        <f>IF(OR(L12="",BE13=0),"",1+COUNTIF(AU13:BD13,"Less"))</f>
        <v/>
      </c>
      <c r="AS12" s="227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3" customHeight="1">
      <c r="A13" s="14"/>
      <c r="B13" s="38">
        <v>6</v>
      </c>
      <c r="C13" s="50" t="str">
        <f>G5</f>
        <v>Manawatu 35</v>
      </c>
      <c r="D13" s="60"/>
      <c r="E13" s="51" t="s">
        <v>2</v>
      </c>
      <c r="F13" s="55">
        <v>4</v>
      </c>
      <c r="G13" s="50" t="str">
        <f>G7</f>
        <v>Counties Manukau</v>
      </c>
      <c r="H13" s="60"/>
      <c r="I13" s="51">
        <v>9</v>
      </c>
      <c r="J13" s="57">
        <v>11</v>
      </c>
      <c r="L13" s="164"/>
      <c r="M13" s="23">
        <f>H19</f>
        <v>0</v>
      </c>
      <c r="N13" s="23">
        <f>D19</f>
        <v>0</v>
      </c>
      <c r="O13" s="23">
        <f>D27</f>
        <v>0</v>
      </c>
      <c r="P13" s="23">
        <f>H27</f>
        <v>0</v>
      </c>
      <c r="Q13" s="23">
        <f>H58</f>
        <v>0</v>
      </c>
      <c r="R13" s="113">
        <f>D58</f>
        <v>0</v>
      </c>
      <c r="S13" s="67"/>
      <c r="T13" s="67"/>
      <c r="U13" s="26">
        <f>IF(T15="","",T15)</f>
        <v>0</v>
      </c>
      <c r="V13" s="99">
        <f>IF(S15="","",S15)</f>
        <v>0</v>
      </c>
      <c r="W13" s="23">
        <f>IF(T17="","",T17)</f>
        <v>0</v>
      </c>
      <c r="X13" s="23">
        <f>IF(S17="","",S17)</f>
        <v>0</v>
      </c>
      <c r="Y13" s="23">
        <f>IF(T19="","",T19)</f>
        <v>0</v>
      </c>
      <c r="Z13" s="23">
        <f>IF(S19="","",S19)</f>
        <v>0</v>
      </c>
      <c r="AA13" s="23">
        <f>IF(T21="","",T21)</f>
        <v>0</v>
      </c>
      <c r="AB13" s="23">
        <f>IF(S21="","",S21)</f>
        <v>0</v>
      </c>
      <c r="AC13" s="23">
        <f>IF(T23="","",T23)</f>
        <v>0</v>
      </c>
      <c r="AD13" s="23">
        <f>IF(S23="","",S23)</f>
        <v>0</v>
      </c>
      <c r="AE13" s="23">
        <f>IF(T25="","",T25)</f>
        <v>0</v>
      </c>
      <c r="AF13" s="23">
        <f>IF(S25="","",S25)</f>
        <v>0</v>
      </c>
      <c r="AG13" s="23" t="str">
        <f>IF(T27="","",T27)</f>
        <v/>
      </c>
      <c r="AH13" s="23" t="str">
        <f>IF(S27="","",S27)</f>
        <v/>
      </c>
      <c r="AI13" s="226"/>
      <c r="AJ13" s="231"/>
      <c r="AK13" s="231"/>
      <c r="AL13" s="231"/>
      <c r="AM13" s="231"/>
      <c r="AN13" s="232"/>
      <c r="AO13" s="234"/>
      <c r="AP13" s="234"/>
      <c r="AQ13" s="234"/>
      <c r="AR13" s="226"/>
      <c r="AS13" s="227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3" customHeight="1">
      <c r="A14" s="14"/>
      <c r="B14" s="38">
        <v>9</v>
      </c>
      <c r="C14" s="50" t="str">
        <f>C6</f>
        <v>Canterbury</v>
      </c>
      <c r="D14" s="60"/>
      <c r="E14" s="51" t="s">
        <v>2</v>
      </c>
      <c r="F14" s="52">
        <v>3</v>
      </c>
      <c r="G14" s="50" t="str">
        <f>G8</f>
        <v>Manawatu</v>
      </c>
      <c r="H14" s="60"/>
      <c r="I14" s="51">
        <v>10</v>
      </c>
      <c r="J14" s="58">
        <v>11</v>
      </c>
      <c r="L14" s="164" t="str">
        <f>G6</f>
        <v>Bye</v>
      </c>
      <c r="M14" s="230" t="str">
        <f>IF(AND(M15="",N15=""),"",IF(AND(M15=0,N15=0),"",IF(M15=N15,2,IF(M15="F",0,IF(N15="F",3,IF(M15&gt;N15,3,IF(M15&lt;N15,1,"")))))))</f>
        <v/>
      </c>
      <c r="N14" s="230"/>
      <c r="O14" s="230" t="str">
        <f>IF(AND(O15="",P15=""),"",IF(AND(O15=0,P15=0),"",IF(O15=P15,2,IF(O15="F",0,IF(P15="F",3,IF(O15&gt;P15,3,IF(O15&lt;P15,1,"")))))))</f>
        <v/>
      </c>
      <c r="P14" s="230"/>
      <c r="Q14" s="230" t="str">
        <f>IF(AND(Q15="",R15=""),"",IF(AND(Q15=0,R15=0),"",IF(Q15=R15,2,IF(Q15="F",0,IF(R15="F",3,IF(Q15&gt;R15,3,IF(Q15&lt;R15,1,"")))))))</f>
        <v/>
      </c>
      <c r="R14" s="230"/>
      <c r="S14" s="228" t="str">
        <f>IF(AND(S15="",T15=""),"",IF(AND(S15=0,T15=0),"",IF(S15=T15,2,IF(S15="F",0,IF(T15="F",3,IF(S15&gt;T15,3,IF(S15&lt;T15,1,"")))))))</f>
        <v/>
      </c>
      <c r="T14" s="229"/>
      <c r="U14" s="211"/>
      <c r="V14" s="211"/>
      <c r="W14" s="155" t="str">
        <f>IF(AND(W15="",X15=""),"",IF(AND(W15=0,X15=0),"",IF(W15=X15,2,IF(W15="F",0,IF(X15="F",3,IF(W15&gt;X15,3,IF(W15&lt;X15,1,"")))))))</f>
        <v/>
      </c>
      <c r="X14" s="230"/>
      <c r="Y14" s="230" t="str">
        <f>IF(AND(Y15="",Z15=""),"",IF(AND(Y15=0,Z15=0),"",IF(Y15=Z15,2,IF(Y15="F",0,IF(Z15="F",3,IF(Y15&gt;Z15,3,IF(Y15&lt;Z15,1,"")))))))</f>
        <v/>
      </c>
      <c r="Z14" s="230"/>
      <c r="AA14" s="230" t="str">
        <f>IF(AND(AA15="",AB15=""),"",IF(AND(AA15=0,AB15=0),"",IF(AA15=AB15,2,IF(AA15="F",0,IF(AB15="F",3,IF(AA15&gt;AB15,3,IF(AA15&lt;AB15,1,"")))))))</f>
        <v/>
      </c>
      <c r="AB14" s="230"/>
      <c r="AC14" s="230" t="str">
        <f>IF(AND(AC15="",AD15=""),"",IF(AND(AC15=0,AD15=0),"",IF(AC15=AD15,2,IF(AC15="F",0,IF(AD15="F",3,IF(AC15&gt;AD15,3,IF(AC15&lt;AD15,1,"")))))))</f>
        <v/>
      </c>
      <c r="AD14" s="230"/>
      <c r="AE14" s="230" t="str">
        <f>IF(AND(AE15="",AF15=""),"",IF(AND(AE15=0,AF15=0),"",IF(AE15=AF15,2,IF(AE15="F",0,IF(AF15="F",3,IF(AE15&gt;AF15,3,IF(AE15&lt;AF15,1,"")))))))</f>
        <v/>
      </c>
      <c r="AF14" s="230"/>
      <c r="AG14" s="230" t="str">
        <f>IF(AND(AG15="",AH15=""),"",IF(AND(AG15=0,AH15=0),"",IF(AG15=AH15,2,IF(AG15="F",0,IF(AH15="F",3,IF(AG15&gt;AH15,3,IF(AG15&lt;AH15,1,"")))))))</f>
        <v/>
      </c>
      <c r="AH14" s="230"/>
      <c r="AI14" s="226">
        <f>COUNTIF(M14:AF14,"&lt;4")</f>
        <v>0</v>
      </c>
      <c r="AJ14" s="231">
        <f>COUNTIF(M14:AG14,"3")</f>
        <v>0</v>
      </c>
      <c r="AK14" s="231">
        <f>COUNTIF(M14:AG14,"2")</f>
        <v>0</v>
      </c>
      <c r="AL14" s="231">
        <f>COUNTIF(M14:AG14,"1")</f>
        <v>0</v>
      </c>
      <c r="AM14" s="231">
        <f>COUNTIF(M14:AG14,"0")</f>
        <v>0</v>
      </c>
      <c r="AN14" s="232" t="str">
        <f>IF(OR(L14="",BE15=0),"",SUM(AG14,AE14,AC14,AA14,Y14,W14,U14,S14,Q14,O14,M14))</f>
        <v/>
      </c>
      <c r="AO14" s="234">
        <f>SUM(AG15,AE15,AC15,AA15,Y15,W15,U15,S15,Q15,O15,M15)</f>
        <v>0</v>
      </c>
      <c r="AP14" s="234">
        <f>SUM(AH15,AF15,AD15,AB15,Z15,X15,V15,T15,R15,P15,N15)</f>
        <v>0</v>
      </c>
      <c r="AQ14" s="234">
        <f>AO14-AP14</f>
        <v>0</v>
      </c>
      <c r="AR14" s="226" t="str">
        <f>IF(OR(L14="",BE15=0),"",1+COUNTIF(AU15:BD15,"Less"))</f>
        <v/>
      </c>
      <c r="AS14" s="227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23" customHeight="1">
      <c r="A15" s="14"/>
      <c r="B15" s="38"/>
      <c r="C15" s="50" t="str">
        <f>C7</f>
        <v>North Harbour 35</v>
      </c>
      <c r="D15" s="60"/>
      <c r="E15" s="51" t="s">
        <v>2</v>
      </c>
      <c r="F15" s="52">
        <v>2</v>
      </c>
      <c r="G15" s="50" t="str">
        <f>G9</f>
        <v>Bay of Plenty</v>
      </c>
      <c r="H15" s="60"/>
      <c r="I15" s="51">
        <v>11</v>
      </c>
      <c r="J15" s="58">
        <v>11</v>
      </c>
      <c r="L15" s="164"/>
      <c r="M15" s="23">
        <f>H12</f>
        <v>0</v>
      </c>
      <c r="N15" s="23">
        <f>D12</f>
        <v>0</v>
      </c>
      <c r="O15" s="23">
        <f>H57</f>
        <v>0</v>
      </c>
      <c r="P15" s="23">
        <f>D57</f>
        <v>0</v>
      </c>
      <c r="Q15" s="23">
        <f>D20</f>
        <v>0</v>
      </c>
      <c r="R15" s="23">
        <f>H20</f>
        <v>0</v>
      </c>
      <c r="S15" s="23">
        <f>H51</f>
        <v>0</v>
      </c>
      <c r="T15" s="113">
        <f>D51</f>
        <v>0</v>
      </c>
      <c r="U15" s="67"/>
      <c r="V15" s="67"/>
      <c r="W15" s="26">
        <f>IF(V17="","",V17)</f>
        <v>0</v>
      </c>
      <c r="X15" s="99">
        <f>IF(U17="","",U17)</f>
        <v>0</v>
      </c>
      <c r="Y15" s="23">
        <f>IF(V19="","",V19)</f>
        <v>0</v>
      </c>
      <c r="Z15" s="23">
        <f>IF(U19="","",U19)</f>
        <v>0</v>
      </c>
      <c r="AA15" s="23">
        <f>IF(V21="","",V21)</f>
        <v>0</v>
      </c>
      <c r="AB15" s="23">
        <f>IF(U21="","",U21)</f>
        <v>0</v>
      </c>
      <c r="AC15" s="23">
        <f>IF(V23="","",V23)</f>
        <v>0</v>
      </c>
      <c r="AD15" s="23">
        <f>IF(U23="","",U23)</f>
        <v>0</v>
      </c>
      <c r="AE15" s="23">
        <f>IF(V25="","",V25)</f>
        <v>0</v>
      </c>
      <c r="AF15" s="23">
        <f>IF(U25="","",U25)</f>
        <v>0</v>
      </c>
      <c r="AG15" s="23" t="str">
        <f>IF(V27="","",V27)</f>
        <v/>
      </c>
      <c r="AH15" s="23" t="str">
        <f>IF(U27="","",U27)</f>
        <v/>
      </c>
      <c r="AI15" s="226"/>
      <c r="AJ15" s="231"/>
      <c r="AK15" s="231"/>
      <c r="AL15" s="231"/>
      <c r="AM15" s="231"/>
      <c r="AN15" s="232"/>
      <c r="AO15" s="234"/>
      <c r="AP15" s="234"/>
      <c r="AQ15" s="234"/>
      <c r="AR15" s="226"/>
      <c r="AS15" s="227"/>
      <c r="AU15" s="19" t="str">
        <f>IF(BE7=0,"",IF(AN14&lt;AN6,"Less","Greater"))</f>
        <v/>
      </c>
      <c r="AV15" s="19" t="str">
        <f>IF(BE9=0,"",IF(AN14&lt;AN8,"Less","Greater"))</f>
        <v/>
      </c>
      <c r="AW15" s="19" t="str">
        <f>IF(BE11=0,"",IF(AN14&lt;AN10,"Less","Greater"))</f>
        <v/>
      </c>
      <c r="AX15" s="19" t="str">
        <f>IF(BE13=0,"",IF(AN14&lt;AN12,"Less","Greater"))</f>
        <v/>
      </c>
      <c r="AY15" s="19" t="s">
        <v>23</v>
      </c>
      <c r="AZ15" s="19" t="str">
        <f>IF(BE17=0,"",IF(AN14&lt;AN16,"Less","Greater"))</f>
        <v/>
      </c>
      <c r="BA15" s="19" t="str">
        <f>IF(BE19=0,"",IF(AN14&lt;AN18,"Less","Greater"))</f>
        <v/>
      </c>
      <c r="BB15" s="19" t="str">
        <f>IF(BE21=0,"",IF(AN14&lt;AN20,"Less","Greater"))</f>
        <v/>
      </c>
      <c r="BC15" s="19" t="str">
        <f>IF(BE23=0,"",IF(AN14&lt;AN22,"Less","Greater"))</f>
        <v/>
      </c>
      <c r="BD15" s="19" t="str">
        <f>IF(BE25=0,"",IF(AN14&lt;AN24,"Less","Greater"))</f>
        <v/>
      </c>
      <c r="BE15" s="19">
        <f>COUNT(M14:AF14)</f>
        <v>0</v>
      </c>
    </row>
    <row r="16" spans="1:57" ht="23" customHeight="1">
      <c r="A16" s="14"/>
      <c r="B16" s="38">
        <v>8</v>
      </c>
      <c r="C16" s="50" t="str">
        <f>C8</f>
        <v>Auckland</v>
      </c>
      <c r="D16" s="60"/>
      <c r="E16" s="51" t="s">
        <v>2</v>
      </c>
      <c r="F16" s="52">
        <v>7</v>
      </c>
      <c r="G16" s="50" t="str">
        <f>C9</f>
        <v>Counties 35</v>
      </c>
      <c r="H16" s="60"/>
      <c r="I16" s="51">
        <v>12</v>
      </c>
      <c r="J16" s="58">
        <v>11</v>
      </c>
      <c r="L16" s="164" t="str">
        <f>G5</f>
        <v>Manawatu 35</v>
      </c>
      <c r="M16" s="230" t="str">
        <f>IF(AND(M17="",N17=""),"",IF(AND(M17=0,N17=0),"",IF(M17=N17,2,IF(M17="F",0,IF(N17="F",3,IF(M17&gt;N17,3,IF(M17&lt;N17,1,"")))))))</f>
        <v/>
      </c>
      <c r="N16" s="230"/>
      <c r="O16" s="230" t="str">
        <f>IF(AND(O17="",P17=""),"",IF(AND(O17=0,P17=0),"",IF(O17=P17,2,IF(O17="F",0,IF(P17="F",3,IF(O17&gt;P17,3,IF(O17&lt;P17,1,"")))))))</f>
        <v/>
      </c>
      <c r="P16" s="230"/>
      <c r="Q16" s="230" t="str">
        <f>IF(AND(Q17="",R17=""),"",IF(AND(Q17=0,R17=0),"",IF(Q17=R17,2,IF(Q17="F",0,IF(R17="F",3,IF(Q17&gt;R17,3,IF(Q17&lt;R17,1,"")))))))</f>
        <v/>
      </c>
      <c r="R16" s="230"/>
      <c r="S16" s="230" t="str">
        <f>IF(AND(S17="",T17=""),"",IF(AND(S17=0,T17=0),"",IF(S17=T17,2,IF(S17="F",0,IF(T17="F",3,IF(S17&gt;T17,3,IF(S17&lt;T17,1,"")))))))</f>
        <v/>
      </c>
      <c r="T16" s="230"/>
      <c r="U16" s="228" t="str">
        <f>IF(AND(U17="",V17=""),"",IF(AND(U17=0,V17=0),"",IF(U17=V17,2,IF(U17="F",0,IF(V17="F",3,IF(U17&gt;V17,3,IF(U17&lt;V17,1,"")))))))</f>
        <v/>
      </c>
      <c r="V16" s="229"/>
      <c r="W16" s="211"/>
      <c r="X16" s="211"/>
      <c r="Y16" s="155" t="str">
        <f>IF(AND(Y17="",Z17=""),"",IF(AND(Y17=0,Z17=0),"",IF(Y17=Z17,2,IF(Y17="F",0,IF(Z17="F",3,IF(Y17&gt;Z17,3,IF(Y17&lt;Z17,1,"")))))))</f>
        <v/>
      </c>
      <c r="Z16" s="230"/>
      <c r="AA16" s="230" t="str">
        <f>IF(AND(AA17="",AB17=""),"",IF(AND(AA17=0,AB17=0),"",IF(AA17=AB17,2,IF(AA17="F",0,IF(AB17="F",3,IF(AA17&gt;AB17,3,IF(AA17&lt;AB17,1,"")))))))</f>
        <v/>
      </c>
      <c r="AB16" s="230"/>
      <c r="AC16" s="230" t="str">
        <f>IF(AND(AC17="",AD17=""),"",IF(AND(AC17=0,AD17=0),"",IF(AC17=AD17,2,IF(AC17="F",0,IF(AD17="F",3,IF(AC17&gt;AD17,3,IF(AC17&lt;AD17,1,"")))))))</f>
        <v/>
      </c>
      <c r="AD16" s="230"/>
      <c r="AE16" s="230" t="str">
        <f>IF(AND(AE17="",AF17=""),"",IF(AND(AE17=0,AF17=0),"",IF(AE17=AF17,2,IF(AE17="F",0,IF(AF17="F",3,IF(AE17&gt;AF17,3,IF(AE17&lt;AF17,1,"")))))))</f>
        <v/>
      </c>
      <c r="AF16" s="230"/>
      <c r="AG16" s="230" t="str">
        <f>IF(AND(AG17="",AH17=""),"",IF(AND(AG17=0,AH17=0),"",IF(AG17=AH17,2,IF(AG17="F",0,IF(AH17="F",3,IF(AG17&gt;AH17,3,IF(AG17&lt;AH17,1,"")))))))</f>
        <v/>
      </c>
      <c r="AH16" s="230"/>
      <c r="AI16" s="226">
        <f>COUNTIF(M16:AF16,"&lt;4")</f>
        <v>0</v>
      </c>
      <c r="AJ16" s="231">
        <f>COUNTIF(M16:AG16,"3")</f>
        <v>0</v>
      </c>
      <c r="AK16" s="231">
        <f>COUNTIF(M16:AG16,"2")</f>
        <v>0</v>
      </c>
      <c r="AL16" s="231">
        <f>COUNTIF(M16:AG16,"1")</f>
        <v>0</v>
      </c>
      <c r="AM16" s="231">
        <f>COUNTIF(M16:AG16,"0")</f>
        <v>0</v>
      </c>
      <c r="AN16" s="232" t="str">
        <f>IF(OR(L16="",BE17=0),"",SUM(AG16,AE16,AC16,AA16,Y16,W16,U16,S16,Q16,O16,M16))</f>
        <v/>
      </c>
      <c r="AO16" s="234">
        <f>SUM(AG17,AE17,AC17,AA17,Y17,W17,U17,S17,Q17,O17,M17)</f>
        <v>0</v>
      </c>
      <c r="AP16" s="234">
        <f>SUM(AH17,AF17,AD17,AB17,Z17,X17,V17,T17,R17,P17,N17)</f>
        <v>0</v>
      </c>
      <c r="AQ16" s="234">
        <f>AO16-AP16</f>
        <v>0</v>
      </c>
      <c r="AR16" s="226" t="str">
        <f>IF(OR(L16="",BE17=0),"",1+COUNTIF(AU17:BD17,"Less"))</f>
        <v/>
      </c>
      <c r="AS16" s="227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25" customHeight="1">
      <c r="A17" s="14"/>
      <c r="B17" s="38"/>
      <c r="C17" s="50"/>
      <c r="D17" s="61"/>
      <c r="E17" s="51"/>
      <c r="F17" s="52"/>
      <c r="G17" s="50"/>
      <c r="H17" s="61"/>
      <c r="I17" s="51"/>
      <c r="J17" s="58"/>
      <c r="L17" s="164"/>
      <c r="M17" s="23">
        <f>H5</f>
        <v>0</v>
      </c>
      <c r="N17" s="23">
        <f>D5</f>
        <v>0</v>
      </c>
      <c r="O17" s="23">
        <f>D21</f>
        <v>0</v>
      </c>
      <c r="P17" s="23">
        <f>H21</f>
        <v>0</v>
      </c>
      <c r="Q17" s="23">
        <f>H50</f>
        <v>0</v>
      </c>
      <c r="R17" s="23">
        <f>D50</f>
        <v>0</v>
      </c>
      <c r="S17" s="23">
        <f>D13</f>
        <v>0</v>
      </c>
      <c r="T17" s="23">
        <f>H13</f>
        <v>0</v>
      </c>
      <c r="U17" s="23">
        <f>H44</f>
        <v>0</v>
      </c>
      <c r="V17" s="113">
        <f>D44</f>
        <v>0</v>
      </c>
      <c r="W17" s="67"/>
      <c r="X17" s="67"/>
      <c r="Y17" s="26">
        <f>IF(X19="","",X19)</f>
        <v>0</v>
      </c>
      <c r="Z17" s="99">
        <f>IF(W19="","",W19)</f>
        <v>0</v>
      </c>
      <c r="AA17" s="23">
        <f>IF(X21="","",X21)</f>
        <v>0</v>
      </c>
      <c r="AB17" s="23">
        <f>IF(W21="","",W21)</f>
        <v>0</v>
      </c>
      <c r="AC17" s="23">
        <f>IF(X23="","",X23)</f>
        <v>0</v>
      </c>
      <c r="AD17" s="23">
        <f>IF(W23="","",W23)</f>
        <v>0</v>
      </c>
      <c r="AE17" s="23">
        <f>IF(X25="","",X25)</f>
        <v>0</v>
      </c>
      <c r="AF17" s="23">
        <f>IF(W25="","",W25)</f>
        <v>0</v>
      </c>
      <c r="AG17" s="23" t="str">
        <f>IF(X27="","",X27)</f>
        <v/>
      </c>
      <c r="AH17" s="23" t="str">
        <f>IF(W27="","",W27)</f>
        <v/>
      </c>
      <c r="AI17" s="226"/>
      <c r="AJ17" s="231"/>
      <c r="AK17" s="231"/>
      <c r="AL17" s="231"/>
      <c r="AM17" s="231"/>
      <c r="AN17" s="232"/>
      <c r="AO17" s="234"/>
      <c r="AP17" s="234"/>
      <c r="AQ17" s="234"/>
      <c r="AR17" s="226"/>
      <c r="AS17" s="227"/>
      <c r="AU17" s="19" t="str">
        <f>IF(BE7=0,"",IF(AN16&lt;AN6,"Less","Greater"))</f>
        <v/>
      </c>
      <c r="AV17" s="19" t="str">
        <f>IF(BE9=0,"",IF(AN16&lt;AN8,"Less","Greater"))</f>
        <v/>
      </c>
      <c r="AW17" s="19" t="str">
        <f>IF(BE11=0,"",IF(AN16&lt;AN10,"Less","Greater"))</f>
        <v/>
      </c>
      <c r="AX17" s="19" t="str">
        <f>IF(BE13=0,"",IF(AN16&lt;AN12,"Less","Greater"))</f>
        <v/>
      </c>
      <c r="AY17" s="19" t="str">
        <f>IF(BE15=0,"",IF(AN16&lt;AN14,"Less","Greater"))</f>
        <v/>
      </c>
      <c r="AZ17" s="19" t="s">
        <v>23</v>
      </c>
      <c r="BA17" s="19" t="str">
        <f>IF(BE19=0,"",IF(AN16&lt;AN18,"Less","Greater"))</f>
        <v/>
      </c>
      <c r="BB17" s="19" t="str">
        <f>IF(BE21=0,"",IF(AN16&lt;AN20,"Less","Greater"))</f>
        <v/>
      </c>
      <c r="BC17" s="19" t="str">
        <f>IF(BE23=0,"",IF(AN16&lt;AN22,"Less","Greater"))</f>
        <v/>
      </c>
      <c r="BD17" s="19" t="str">
        <f>IF(BE25=0,"",IF(AN16&lt;AN24,"Less","Greater"))</f>
        <v/>
      </c>
      <c r="BE17" s="19">
        <f>COUNT(M16:AF16)</f>
        <v>0</v>
      </c>
    </row>
    <row r="18" spans="1:57" ht="25" customHeight="1">
      <c r="B18" s="38"/>
      <c r="C18" s="143"/>
      <c r="D18" s="143"/>
      <c r="E18" s="143"/>
      <c r="F18" s="143"/>
      <c r="G18" s="143"/>
      <c r="H18" s="9"/>
      <c r="I18" s="5"/>
      <c r="J18" s="79"/>
      <c r="L18" s="164" t="str">
        <f>C9</f>
        <v>Counties 35</v>
      </c>
      <c r="M18" s="230" t="str">
        <f>IF(AND(M19="",N19=""),"",IF(AND(M19=0,N19=0),"",IF(M19=N19,2,IF(M19="F",0,IF(N19="F",3,IF(M19&gt;N19,3,IF(M19&lt;N19,1,"")))))))</f>
        <v/>
      </c>
      <c r="N18" s="230"/>
      <c r="O18" s="230" t="str">
        <f>IF(AND(O19="",P19=""),"",IF(AND(O19=0,P19=0),"",IF(O19=P19,2,IF(O19="F",0,IF(P19="F",3,IF(O19&gt;P19,3,IF(O19&lt;P19,1,"")))))))</f>
        <v/>
      </c>
      <c r="P18" s="230"/>
      <c r="Q18" s="230" t="str">
        <f>IF(AND(Q19="",R19=""),"",IF(AND(Q19=0,R19=0),"",IF(Q19=R19,2,IF(Q19="F",0,IF(R19="F",3,IF(Q19&gt;R19,3,IF(Q19&lt;R19,1,"")))))))</f>
        <v/>
      </c>
      <c r="R18" s="230"/>
      <c r="S18" s="230" t="str">
        <f>IF(AND(S19="",T19=""),"",IF(AND(S19=0,T19=0),"",IF(S19=T19,2,IF(S19="F",0,IF(T19="F",3,IF(S19&gt;T19,3,IF(S19&lt;T19,1,"")))))))</f>
        <v/>
      </c>
      <c r="T18" s="230"/>
      <c r="U18" s="230" t="str">
        <f>IF(AND(U19="",V19=""),"",IF(AND(U19=0,V19=0),"",IF(U19=V19,2,IF(U19="F",0,IF(V19="F",3,IF(U19&gt;V19,3,IF(U19&lt;V19,1,"")))))))</f>
        <v/>
      </c>
      <c r="V18" s="230"/>
      <c r="W18" s="228" t="str">
        <f>IF(AND(W19="",X19=""),"",IF(AND(W19=0,X19=0),"",IF(W19=X19,2,IF(W19="F",0,IF(X19="F",3,IF(W19&gt;X19,3,IF(W19&lt;X19,1,"")))))))</f>
        <v/>
      </c>
      <c r="X18" s="229"/>
      <c r="Y18" s="211"/>
      <c r="Z18" s="211"/>
      <c r="AA18" s="155" t="str">
        <f>IF(AND(AA19="",AB19=""),"",IF(AND(AA19=0,AB19=0),"",IF(AA19=AB19,2,IF(AA19="F",0,IF(AB19="F",3,IF(AA19&gt;AB19,3,IF(AA19&lt;AB19,1,"")))))))</f>
        <v/>
      </c>
      <c r="AB18" s="230"/>
      <c r="AC18" s="230" t="str">
        <f>IF(AND(AC19="",AD19=""),"",IF(AND(AC19=0,AD19=0),"",IF(AC19=AD19,2,IF(AC19="F",0,IF(AD19="F",3,IF(AC19&gt;AD19,3,IF(AC19&lt;AD19,1,"")))))))</f>
        <v/>
      </c>
      <c r="AD18" s="230"/>
      <c r="AE18" s="230" t="str">
        <f>IF(AND(AE19="",AF19=""),"",IF(AND(AE19=0,AF19=0),"",IF(AE19=AF19,2,IF(AE19="F",0,IF(AF19="F",3,IF(AE19&gt;AF19,3,IF(AE19&lt;AF19,1,"")))))))</f>
        <v/>
      </c>
      <c r="AF18" s="230"/>
      <c r="AG18" s="230" t="str">
        <f>IF(AND(AG19="",AH19=""),"",IF(AND(AG19=0,AH19=0),"",IF(AG19=AH19,2,IF(AG19="F",0,IF(AH19="F",3,IF(AG19&gt;AH19,3,IF(AG19&lt;AH19,1,"")))))))</f>
        <v/>
      </c>
      <c r="AH18" s="230"/>
      <c r="AI18" s="226">
        <f>COUNTIF(M18:AF18,"&lt;4")</f>
        <v>0</v>
      </c>
      <c r="AJ18" s="231">
        <f>COUNTIF(M18:AG18,"3")</f>
        <v>0</v>
      </c>
      <c r="AK18" s="231">
        <f>COUNTIF(M18:AG18,"2")</f>
        <v>0</v>
      </c>
      <c r="AL18" s="231">
        <f>COUNTIF(M18:AG18,"1")</f>
        <v>0</v>
      </c>
      <c r="AM18" s="231">
        <f>COUNTIF(M18:AG18,"0")</f>
        <v>0</v>
      </c>
      <c r="AN18" s="232" t="str">
        <f>IF(OR(L18="",BE19=0),"",SUM(AG18,AE18,AC18,AA18,Y18,W18,U18,S18,Q18,O18,M18))</f>
        <v/>
      </c>
      <c r="AO18" s="234">
        <f>SUM(AG19,AE19,AC19,AA19,Y19,W19,U19,S19,Q19,O19,M19)</f>
        <v>0</v>
      </c>
      <c r="AP18" s="234">
        <f>SUM(AH19,AF19,AD19,AB19,Z19,X19,V19,T19,R19,P19,N19)</f>
        <v>0</v>
      </c>
      <c r="AQ18" s="234">
        <f>AO18-AP18</f>
        <v>0</v>
      </c>
      <c r="AR18" s="226" t="str">
        <f>IF(OR(L18="",BE19=0),"",1+COUNTIF(AU19:BD19,"Less"))</f>
        <v/>
      </c>
      <c r="AS18" s="227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23" customHeight="1">
      <c r="A19" s="14" t="s">
        <v>5</v>
      </c>
      <c r="B19" s="38">
        <v>1</v>
      </c>
      <c r="C19" s="50" t="str">
        <f>C12</f>
        <v>North Harbour</v>
      </c>
      <c r="D19" s="60"/>
      <c r="E19" s="51" t="s">
        <v>2</v>
      </c>
      <c r="F19" s="52">
        <v>4</v>
      </c>
      <c r="G19" s="50" t="str">
        <f>G13</f>
        <v>Counties Manukau</v>
      </c>
      <c r="H19" s="60"/>
      <c r="I19" s="51">
        <v>1</v>
      </c>
      <c r="J19" s="58">
        <v>1</v>
      </c>
      <c r="L19" s="164"/>
      <c r="M19" s="23">
        <f>H40</f>
        <v>0</v>
      </c>
      <c r="N19" s="23">
        <f>D40</f>
        <v>0</v>
      </c>
      <c r="O19" s="23">
        <f>D9</f>
        <v>0</v>
      </c>
      <c r="P19" s="23">
        <f>H9</f>
        <v>0</v>
      </c>
      <c r="Q19" s="23">
        <f>H34</f>
        <v>0</v>
      </c>
      <c r="R19" s="23">
        <f>D34</f>
        <v>0</v>
      </c>
      <c r="S19" s="23">
        <f>D64</f>
        <v>0</v>
      </c>
      <c r="T19" s="23">
        <f>H64</f>
        <v>0</v>
      </c>
      <c r="U19" s="23">
        <f>H28</f>
        <v>0</v>
      </c>
      <c r="V19" s="23">
        <f>D28</f>
        <v>0</v>
      </c>
      <c r="W19" s="23">
        <f>D56</f>
        <v>0</v>
      </c>
      <c r="X19" s="113">
        <f>H56</f>
        <v>0</v>
      </c>
      <c r="Y19" s="67"/>
      <c r="Z19" s="67"/>
      <c r="AA19" s="26">
        <f>IF(Z21="","",Z21)</f>
        <v>0</v>
      </c>
      <c r="AB19" s="99">
        <f>IF(Y21="","",Y21)</f>
        <v>0</v>
      </c>
      <c r="AC19" s="23">
        <f>IF(Z23="","",Z23)</f>
        <v>0</v>
      </c>
      <c r="AD19" s="23">
        <f>IF(Y23="","",Y23)</f>
        <v>0</v>
      </c>
      <c r="AE19" s="23">
        <f>IF(Z25="","",Z25)</f>
        <v>0</v>
      </c>
      <c r="AF19" s="23">
        <f>IF(Y25="","",Y25)</f>
        <v>0</v>
      </c>
      <c r="AG19" s="23" t="str">
        <f>IF(Z27="","",Z27)</f>
        <v/>
      </c>
      <c r="AH19" s="23" t="str">
        <f>IF(Y27="","",Y27)</f>
        <v/>
      </c>
      <c r="AI19" s="226"/>
      <c r="AJ19" s="231"/>
      <c r="AK19" s="231"/>
      <c r="AL19" s="231"/>
      <c r="AM19" s="231"/>
      <c r="AN19" s="232"/>
      <c r="AO19" s="234"/>
      <c r="AP19" s="234"/>
      <c r="AQ19" s="234"/>
      <c r="AR19" s="226"/>
      <c r="AS19" s="227"/>
      <c r="AU19" s="19" t="str">
        <f>IF(BE7=0,"",IF(AN18&lt;AN6,"Less","Greater"))</f>
        <v/>
      </c>
      <c r="AV19" s="19" t="str">
        <f>IF(BE9=0,"",IF(AN18&lt;AN8,"Less","Greater"))</f>
        <v/>
      </c>
      <c r="AW19" s="19" t="str">
        <f>IF(BE11=0,"",IF(AN18&lt;AN10,"Less","Greater"))</f>
        <v/>
      </c>
      <c r="AX19" s="19" t="str">
        <f>IF(BE13=0,"",IF(AN18&lt;AN12,"Less","Greater"))</f>
        <v/>
      </c>
      <c r="AY19" s="19" t="str">
        <f>IF(BE15=0,"",IF(AN18&lt;AN14,"Less","Greater"))</f>
        <v/>
      </c>
      <c r="AZ19" s="19" t="str">
        <f>IF(BE17=0,"",IF(AN18&lt;AN16,"Less","Greater"))</f>
        <v/>
      </c>
      <c r="BA19" s="19" t="s">
        <v>23</v>
      </c>
      <c r="BB19" s="19" t="str">
        <f>IF(BE21=0,"",IF(AN18&lt;AN20,"Less","Greater"))</f>
        <v/>
      </c>
      <c r="BC19" s="19" t="str">
        <f>IF(BE23=0,"",IF(AN18&lt;AN22,"Less","Greater"))</f>
        <v/>
      </c>
      <c r="BD19" s="19" t="str">
        <f>IF(BE25=0,"",IF(AN18&lt;AN24,"Less","Greater"))</f>
        <v/>
      </c>
      <c r="BE19" s="19">
        <f>COUNT(M18:AF18)</f>
        <v>0</v>
      </c>
    </row>
    <row r="20" spans="1:57" ht="23" customHeight="1">
      <c r="A20" s="15"/>
      <c r="B20" s="38">
        <v>5</v>
      </c>
      <c r="C20" s="50" t="str">
        <f>G12</f>
        <v>Bye</v>
      </c>
      <c r="D20" s="60"/>
      <c r="E20" s="51" t="s">
        <v>2</v>
      </c>
      <c r="F20" s="52">
        <v>3</v>
      </c>
      <c r="G20" s="50" t="str">
        <f>G14</f>
        <v>Manawatu</v>
      </c>
      <c r="H20" s="60"/>
      <c r="I20" s="51"/>
      <c r="J20" s="58"/>
      <c r="L20" s="164" t="str">
        <f>C8</f>
        <v>Auckland</v>
      </c>
      <c r="M20" s="230" t="str">
        <f>IF(AND(M21="",N21=""),"",IF(AND(M21=0,N21=0),"",IF(M21=N21,2,IF(M21="F",0,IF(N21="F",3,IF(M21&gt;N21,3,IF(M21&lt;N21,1,"")))))))</f>
        <v/>
      </c>
      <c r="N20" s="230"/>
      <c r="O20" s="230" t="str">
        <f>IF(AND(O21="",P21=""),"",IF(AND(O21=0,P21=0),"",IF(O21=P21,2,IF(O21="F",0,IF(P21="F",3,IF(O21&gt;P21,3,IF(O21&lt;P21,1,"")))))))</f>
        <v/>
      </c>
      <c r="P20" s="230"/>
      <c r="Q20" s="230" t="str">
        <f>IF(AND(Q21="",R21=""),"",IF(AND(Q21=0,R21=0),"",IF(Q21=R21,2,IF(Q21="F",0,IF(R21="F",3,IF(Q21&gt;R21,3,IF(Q21&lt;R21,1,"")))))))</f>
        <v/>
      </c>
      <c r="R20" s="230"/>
      <c r="S20" s="230" t="str">
        <f>IF(AND(S21="",T21=""),"",IF(AND(S21=0,T21=0),"",IF(S21=T21,2,IF(S21="F",0,IF(T21="F",3,IF(S21&gt;T21,3,IF(S21&lt;T21,1,"")))))))</f>
        <v/>
      </c>
      <c r="T20" s="230"/>
      <c r="U20" s="230" t="str">
        <f>IF(AND(U21="",V21=""),"",IF(AND(U21=0,V21=0),"",IF(U21=V21,2,IF(U21="F",0,IF(V21="F",3,IF(U21&gt;V21,3,IF(U21&lt;V21,1,"")))))))</f>
        <v/>
      </c>
      <c r="V20" s="230"/>
      <c r="W20" s="230" t="str">
        <f>IF(AND(W21="",X21=""),"",IF(AND(W21=0,X21=0),"",IF(W21=X21,2,IF(W21="F",0,IF(X21="F",3,IF(W21&gt;X21,3,IF(W21&lt;X21,1,"")))))))</f>
        <v/>
      </c>
      <c r="X20" s="230"/>
      <c r="Y20" s="228" t="str">
        <f>IF(AND(Y21="",Z21=""),"",IF(AND(Y21=0,Z21=0),"",IF(Y21=Z21,2,IF(Y21="F",0,IF(Z21="F",3,IF(Y21&gt;Z21,3,IF(Y21&lt;Z21,1,"")))))))</f>
        <v/>
      </c>
      <c r="Z20" s="229"/>
      <c r="AA20" s="211"/>
      <c r="AB20" s="211"/>
      <c r="AC20" s="155" t="str">
        <f>IF(AND(AC21="",AD21=""),"",IF(AND(AC21=0,AD21=0),"",IF(AC21=AD21,2,IF(AC21="F",0,IF(AD21="F",3,IF(AC21&gt;AD21,3,IF(AC21&lt;AD21,1,"")))))))</f>
        <v/>
      </c>
      <c r="AD20" s="230"/>
      <c r="AE20" s="230" t="str">
        <f>IF(AND(AE21="",AF21=""),"",IF(AND(AE21=0,AF21=0),"",IF(AE21=AF21,2,IF(AE21="F",0,IF(AF21="F",3,IF(AE21&gt;AF21,3,IF(AE21&lt;AF21,1,"")))))))</f>
        <v/>
      </c>
      <c r="AF20" s="230"/>
      <c r="AG20" s="230" t="str">
        <f>IF(AND(AG21="",AH21=""),"",IF(AND(AG21=0,AH21=0),"",IF(AG21=AH21,2,IF(AG21="F",0,IF(AH21="F",3,IF(AG21&gt;AH21,3,IF(AG21&lt;AH21,1,"")))))))</f>
        <v/>
      </c>
      <c r="AH20" s="230"/>
      <c r="AI20" s="226">
        <f>COUNTIF(M20:AF20,"&lt;4")</f>
        <v>0</v>
      </c>
      <c r="AJ20" s="231">
        <f>COUNTIF(M20:AG20,"3")</f>
        <v>0</v>
      </c>
      <c r="AK20" s="231">
        <f>COUNTIF(M20:AG20,"2")</f>
        <v>0</v>
      </c>
      <c r="AL20" s="231">
        <f>COUNTIF(M20:AG20,"1")</f>
        <v>0</v>
      </c>
      <c r="AM20" s="231">
        <f>COUNTIF(M20:AG20,"0")</f>
        <v>0</v>
      </c>
      <c r="AN20" s="232" t="str">
        <f>IF(OR(L20="",BE21=0),"",SUM(AG20,AE20,AC20,AA20,Y20,W20,U20,S20,Q20,O20,M20))</f>
        <v/>
      </c>
      <c r="AO20" s="234">
        <f>SUM(AG21,AE21,AC21,AA21,Y21,W21,U21,S21,Q21,O21,M21)</f>
        <v>0</v>
      </c>
      <c r="AP20" s="234">
        <f>SUM(AH21,AF21,AD21,AB21,Z21,X21,V21,T21,R21,P21,N21)</f>
        <v>0</v>
      </c>
      <c r="AQ20" s="234">
        <f>AO20-AP20</f>
        <v>0</v>
      </c>
      <c r="AR20" s="226" t="str">
        <f>IF(OR(L20="",BE21=0),"",1+COUNTIF(AU21:BD21,"Less"))</f>
        <v/>
      </c>
      <c r="AS20" s="227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23" customHeight="1">
      <c r="A21" s="12"/>
      <c r="B21" s="38">
        <v>6</v>
      </c>
      <c r="C21" s="50" t="str">
        <f>C13</f>
        <v>Manawatu 35</v>
      </c>
      <c r="D21" s="60"/>
      <c r="E21" s="51" t="s">
        <v>2</v>
      </c>
      <c r="F21" s="52">
        <v>2</v>
      </c>
      <c r="G21" s="50" t="str">
        <f>G15</f>
        <v>Bay of Plenty</v>
      </c>
      <c r="H21" s="60"/>
      <c r="I21" s="51">
        <v>2</v>
      </c>
      <c r="J21" s="57">
        <v>1</v>
      </c>
      <c r="L21" s="164"/>
      <c r="M21" s="23">
        <f>H47</f>
        <v>0</v>
      </c>
      <c r="N21" s="23">
        <f>D47</f>
        <v>0</v>
      </c>
      <c r="O21" s="23">
        <f>H41</f>
        <v>0</v>
      </c>
      <c r="P21" s="23">
        <f>D41</f>
        <v>0</v>
      </c>
      <c r="Q21" s="23">
        <f>D8</f>
        <v>0</v>
      </c>
      <c r="R21" s="23">
        <f>H8</f>
        <v>0</v>
      </c>
      <c r="S21" s="23">
        <f>H35</f>
        <v>0</v>
      </c>
      <c r="T21" s="23">
        <f>D35</f>
        <v>0</v>
      </c>
      <c r="U21" s="23">
        <f>D63</f>
        <v>0</v>
      </c>
      <c r="V21" s="23">
        <f>H63</f>
        <v>0</v>
      </c>
      <c r="W21" s="23">
        <f>H29</f>
        <v>0</v>
      </c>
      <c r="X21" s="23">
        <f>D29</f>
        <v>0</v>
      </c>
      <c r="Y21" s="23">
        <f>D16</f>
        <v>0</v>
      </c>
      <c r="Z21" s="113">
        <f>H16</f>
        <v>0</v>
      </c>
      <c r="AA21" s="67"/>
      <c r="AB21" s="67"/>
      <c r="AC21" s="26">
        <f>IF(AB23="","",AB23)</f>
        <v>0</v>
      </c>
      <c r="AD21" s="99">
        <f>IF(AA23="","",AA23)</f>
        <v>0</v>
      </c>
      <c r="AE21" s="23">
        <f>IF(AB25="","",AB25)</f>
        <v>0</v>
      </c>
      <c r="AF21" s="23">
        <f>IF(AA25="","",AA25)</f>
        <v>0</v>
      </c>
      <c r="AG21" s="23" t="str">
        <f>IF(AB27="","",AB27)</f>
        <v/>
      </c>
      <c r="AH21" s="23" t="str">
        <f>IF(AA27="","",AA27)</f>
        <v/>
      </c>
      <c r="AI21" s="226"/>
      <c r="AJ21" s="231"/>
      <c r="AK21" s="231"/>
      <c r="AL21" s="231"/>
      <c r="AM21" s="231"/>
      <c r="AN21" s="232"/>
      <c r="AO21" s="234"/>
      <c r="AP21" s="234"/>
      <c r="AQ21" s="234"/>
      <c r="AR21" s="226"/>
      <c r="AS21" s="227"/>
      <c r="AU21" s="19" t="str">
        <f>IF(BE7=0,"",IF(AN20&lt;AN6,"Less","Greater"))</f>
        <v/>
      </c>
      <c r="AV21" s="19" t="str">
        <f>IF(BE9=0,"",IF(AN20&lt;AN8,"Less","Greater"))</f>
        <v/>
      </c>
      <c r="AW21" s="19" t="str">
        <f>IF(BE11=0,"",IF(AN20&lt;AN10,"Less","Greater"))</f>
        <v/>
      </c>
      <c r="AX21" s="19" t="str">
        <f>IF(BE13=0,"",IF(AN20&lt;AN12,"Less","Greater"))</f>
        <v/>
      </c>
      <c r="AY21" s="19" t="str">
        <f>IF(BE15=0,"",IF(AN20&lt;AN14,"Less","Greater"))</f>
        <v/>
      </c>
      <c r="AZ21" s="19" t="str">
        <f>IF(BE17=0,"",IF(AN20&lt;AN16,"Less","Greater"))</f>
        <v/>
      </c>
      <c r="BA21" s="19" t="str">
        <f>IF(BE19=0,"",IF(AN20&lt;AN18,"Less","Greater"))</f>
        <v/>
      </c>
      <c r="BB21" s="19" t="s">
        <v>23</v>
      </c>
      <c r="BC21" s="19" t="str">
        <f>IF(BE23=0,"",IF(AN20&lt;AN22,"Less","Greater"))</f>
        <v/>
      </c>
      <c r="BD21" s="19" t="str">
        <f>IF(BE25=0,"",IF(AN20&lt;AN24,"Less","Greater"))</f>
        <v/>
      </c>
      <c r="BE21" s="19">
        <f>COUNT(M20:AF20)</f>
        <v>0</v>
      </c>
    </row>
    <row r="22" spans="1:57" ht="23" customHeight="1">
      <c r="A22" s="14"/>
      <c r="B22" s="38">
        <v>9</v>
      </c>
      <c r="C22" s="50" t="str">
        <f>C14</f>
        <v>Canterbury</v>
      </c>
      <c r="D22" s="60"/>
      <c r="E22" s="51" t="s">
        <v>2</v>
      </c>
      <c r="F22" s="55">
        <v>7</v>
      </c>
      <c r="G22" s="50" t="str">
        <f>G16</f>
        <v>Counties 35</v>
      </c>
      <c r="H22" s="60"/>
      <c r="I22" s="51">
        <v>3</v>
      </c>
      <c r="J22" s="57">
        <v>1</v>
      </c>
      <c r="L22" s="164" t="str">
        <f>C6</f>
        <v>Canterbury</v>
      </c>
      <c r="M22" s="230" t="str">
        <f>IF(AND(M23="",N23=""),"",IF(AND(M23=0,N23=0),"",IF(M23=N23,2,IF(M23="F",0,IF(N23="F",3,IF(M23&gt;N23,3,IF(M23&lt;N23,1,"")))))))</f>
        <v/>
      </c>
      <c r="N22" s="230"/>
      <c r="O22" s="230" t="str">
        <f>IF(AND(O23="",P23=""),"",IF(AND(O23=0,P23=0),"",IF(O23=P23,2,IF(O23="F",0,IF(P23="F",3,IF(O23&gt;P23,3,IF(O23&lt;P23,1,"")))))))</f>
        <v/>
      </c>
      <c r="P22" s="230"/>
      <c r="Q22" s="230" t="str">
        <f>IF(AND(Q23="",R23=""),"",IF(AND(Q23=0,R23=0),"",IF(Q23=R23,2,IF(Q23="F",0,IF(R23="F",3,IF(Q23&gt;R23,3,IF(Q23&lt;R23,1,"")))))))</f>
        <v/>
      </c>
      <c r="R22" s="230"/>
      <c r="S22" s="230" t="str">
        <f>IF(AND(S23="",T23=""),"",IF(AND(S23=0,T23=0),"",IF(S23=T23,2,IF(S23="F",0,IF(T23="F",3,IF(S23&gt;T23,3,IF(S23&lt;T23,1,"")))))))</f>
        <v/>
      </c>
      <c r="T22" s="230"/>
      <c r="U22" s="230" t="str">
        <f>IF(AND(U23="",V23=""),"",IF(AND(U23=0,V23=0),"",IF(U23=V23,2,IF(U23="F",0,IF(V23="F",3,IF(U23&gt;V23,3,IF(U23&lt;V23,1,"")))))))</f>
        <v/>
      </c>
      <c r="V22" s="230"/>
      <c r="W22" s="230" t="str">
        <f>IF(AND(W23="",X23=""),"",IF(AND(W23=0,X23=0),"",IF(W23=X23,2,IF(W23="F",0,IF(X23="F",3,IF(W23&gt;X23,3,IF(W23&lt;X23,1,"")))))))</f>
        <v/>
      </c>
      <c r="X22" s="230"/>
      <c r="Y22" s="230" t="str">
        <f>IF(AND(Y23="",Z23=""),"",IF(AND(Y23=0,Z23=0),"",IF(Y23=Z23,2,IF(Y23="F",0,IF(Z23="F",3,IF(Y23&gt;Z23,3,IF(Y23&lt;Z23,1,"")))))))</f>
        <v/>
      </c>
      <c r="Z22" s="230"/>
      <c r="AA22" s="228" t="str">
        <f>IF(AND(AA23="",AB23=""),"",IF(AND(AA23=0,AB23=0),"",IF(AA23=AB23,2,IF(AA23="F",0,IF(AB23="F",3,IF(AA23&gt;AB23,3,IF(AA23&lt;AB23,1,"")))))))</f>
        <v/>
      </c>
      <c r="AB22" s="229"/>
      <c r="AC22" s="211"/>
      <c r="AD22" s="211"/>
      <c r="AE22" s="155" t="str">
        <f>IF(AND(AE23="",AF23=""),"",IF(AND(AE23=0,AF23=0),"",IF(AE23=AF23,2,IF(AE23="F",0,IF(AF23="F",3,IF(AE23&gt;AF23,3,IF(AE23&lt;AF23,1,"")))))))</f>
        <v/>
      </c>
      <c r="AF22" s="230"/>
      <c r="AG22" s="230" t="str">
        <f>IF(AND(AG23="",AH23=""),"",IF(AND(AG23=0,AH23=0),"",IF(AG23=AH23,2,IF(AG23="F",0,IF(AH23="F",3,IF(AG23&gt;AH23,3,IF(AG23&lt;AH23,1,"")))))))</f>
        <v/>
      </c>
      <c r="AH22" s="230"/>
      <c r="AI22" s="226">
        <f>COUNTIF(M22:AF22,"&lt;4")</f>
        <v>0</v>
      </c>
      <c r="AJ22" s="231">
        <f>COUNTIF(M22:AG22,"3")</f>
        <v>0</v>
      </c>
      <c r="AK22" s="231">
        <f>COUNTIF(M22:AG22,"2")</f>
        <v>0</v>
      </c>
      <c r="AL22" s="231">
        <f>COUNTIF(M22:AG22,"1")</f>
        <v>0</v>
      </c>
      <c r="AM22" s="231">
        <f>COUNTIF(M22:AG22,"0")</f>
        <v>0</v>
      </c>
      <c r="AN22" s="232" t="str">
        <f>IF(OR(L22="",BE23=0),"",SUM(AG22,AE22,AC22,AA22,Y22,W22,U22,S22,Q22,O22,M22))</f>
        <v/>
      </c>
      <c r="AO22" s="234">
        <f>SUM(AG23,AE23,AC23,AA23,Y23,W23,U23,S23,Q23,O23,M23)</f>
        <v>0</v>
      </c>
      <c r="AP22" s="234">
        <f>SUM(AH23,AF23,AD23,AB23,Z23,X23,V23,T23,R23,P23,N23)</f>
        <v>0</v>
      </c>
      <c r="AQ22" s="234">
        <f>AO22-AP22</f>
        <v>0</v>
      </c>
      <c r="AR22" s="226" t="str">
        <f>IF(OR(L22="",BE23=0),"",1+COUNTIF(AU23:BD23,"Less"))</f>
        <v/>
      </c>
      <c r="AS22" s="227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23" customHeight="1">
      <c r="A23" s="14"/>
      <c r="B23" s="38"/>
      <c r="C23" s="50" t="str">
        <f>C15</f>
        <v>North Harbour 35</v>
      </c>
      <c r="D23" s="60"/>
      <c r="E23" s="51" t="s">
        <v>2</v>
      </c>
      <c r="F23" s="55">
        <v>8</v>
      </c>
      <c r="G23" s="50" t="str">
        <f>C16</f>
        <v>Auckland</v>
      </c>
      <c r="H23" s="60"/>
      <c r="I23" s="51">
        <v>4</v>
      </c>
      <c r="J23" s="57">
        <v>1</v>
      </c>
      <c r="L23" s="164"/>
      <c r="M23" s="23">
        <f>H61</f>
        <v>0</v>
      </c>
      <c r="N23" s="23">
        <f>D61</f>
        <v>0</v>
      </c>
      <c r="O23" s="23">
        <f>H49</f>
        <v>0</v>
      </c>
      <c r="P23" s="23">
        <f>D49</f>
        <v>0</v>
      </c>
      <c r="Q23" s="23">
        <f>D14</f>
        <v>0</v>
      </c>
      <c r="R23" s="23">
        <f>H14</f>
        <v>0</v>
      </c>
      <c r="S23" s="23">
        <f>H43</f>
        <v>0</v>
      </c>
      <c r="T23" s="23">
        <f>D43</f>
        <v>0</v>
      </c>
      <c r="U23" s="23">
        <f>D6</f>
        <v>0</v>
      </c>
      <c r="V23" s="23">
        <f>H6</f>
        <v>0</v>
      </c>
      <c r="W23" s="23">
        <f>H37</f>
        <v>0</v>
      </c>
      <c r="X23" s="23">
        <f>D37</f>
        <v>0</v>
      </c>
      <c r="Y23" s="23">
        <f>D22</f>
        <v>0</v>
      </c>
      <c r="Z23" s="23">
        <f>H22</f>
        <v>0</v>
      </c>
      <c r="AA23" s="23">
        <f>H55</f>
        <v>0</v>
      </c>
      <c r="AB23" s="113">
        <f>D55</f>
        <v>0</v>
      </c>
      <c r="AC23" s="67"/>
      <c r="AD23" s="67"/>
      <c r="AE23" s="26">
        <f>IF(AD25="","",AD25)</f>
        <v>0</v>
      </c>
      <c r="AF23" s="99">
        <f>IF(AC25="","",AC25)</f>
        <v>0</v>
      </c>
      <c r="AG23" s="23" t="str">
        <f>IF(AD27="","",AD27)</f>
        <v/>
      </c>
      <c r="AH23" s="23" t="str">
        <f>IF(AC27="","",AC27)</f>
        <v/>
      </c>
      <c r="AI23" s="226"/>
      <c r="AJ23" s="231"/>
      <c r="AK23" s="231"/>
      <c r="AL23" s="231"/>
      <c r="AM23" s="231"/>
      <c r="AN23" s="232"/>
      <c r="AO23" s="234"/>
      <c r="AP23" s="234"/>
      <c r="AQ23" s="234"/>
      <c r="AR23" s="226"/>
      <c r="AS23" s="227"/>
      <c r="AU23" s="19" t="str">
        <f>IF(BE7=0,"",IF(AN22&lt;AN6,"Less","Greater"))</f>
        <v/>
      </c>
      <c r="AV23" s="19" t="str">
        <f>IF(BE9=0,"",IF(AN22&lt;AN8,"Less","Greater"))</f>
        <v/>
      </c>
      <c r="AW23" s="19" t="str">
        <f>IF(BE11=0,"",IF(AN22&lt;AN10,"Less","Greater"))</f>
        <v/>
      </c>
      <c r="AX23" s="19" t="str">
        <f>IF(BE13=0,"",IF(AN22&lt;AN12,"Less","Greater"))</f>
        <v/>
      </c>
      <c r="AY23" s="19" t="str">
        <f>IF(BE15=0,"",IF(AN22&lt;AN14,"Less","Greater"))</f>
        <v/>
      </c>
      <c r="AZ23" s="19" t="str">
        <f>IF(BE17=0,"",IF(AN22&lt;AN16,"Less","Greater"))</f>
        <v/>
      </c>
      <c r="BA23" s="19" t="str">
        <f>IF(BE19=0,"",IF(AN22&lt;AN18,"Less","Greater"))</f>
        <v/>
      </c>
      <c r="BB23" s="19" t="str">
        <f>IF(BE21=0,"",IF(AN22&lt;AN20,"Less","Greater"))</f>
        <v/>
      </c>
      <c r="BC23" s="19" t="s">
        <v>23</v>
      </c>
      <c r="BD23" s="19" t="str">
        <f>IF(BE25=0,"",IF(AN22&lt;AN24,"Less","Greater"))</f>
        <v/>
      </c>
      <c r="BE23" s="19">
        <f>COUNT(M22:AF22)</f>
        <v>0</v>
      </c>
    </row>
    <row r="24" spans="1:57">
      <c r="A24" s="14"/>
      <c r="B24" s="38"/>
      <c r="C24" s="50"/>
      <c r="D24" s="61"/>
      <c r="E24" s="51"/>
      <c r="F24" s="55"/>
      <c r="G24" s="50"/>
      <c r="H24" s="61"/>
      <c r="I24" s="51"/>
      <c r="J24" s="57"/>
      <c r="L24" s="164" t="str">
        <f>C7</f>
        <v>North Harbour 35</v>
      </c>
      <c r="M24" s="230" t="str">
        <f>IF(AND(M25="",N25=""),"",IF(AND(M25=0,N25=0),"",IF(M25=N25,2,IF(M25="F",0,IF(N25="F",3,IF(M25&gt;N25,3,IF(M25&lt;N25,1,"")))))))</f>
        <v/>
      </c>
      <c r="N24" s="230"/>
      <c r="O24" s="230" t="str">
        <f>IF(AND(O25="",P25=""),"",IF(AND(O25=0,P25=0),"",IF(O25=P25,2,IF(O25="F",0,IF(P25="F",3,IF(O25&gt;P25,3,IF(O25&lt;P25,1,"")))))))</f>
        <v/>
      </c>
      <c r="P24" s="230"/>
      <c r="Q24" s="230" t="str">
        <f>IF(AND(Q25="",R25=""),"",IF(AND(Q25=0,R25=0),"",IF(Q25=R25,2,IF(Q25="F",0,IF(R25="F",3,IF(Q25&gt;R25,3,IF(Q25&lt;R25,1,"")))))))</f>
        <v/>
      </c>
      <c r="R24" s="230"/>
      <c r="S24" s="230" t="str">
        <f>IF(AND(S25="",T25=""),"",IF(AND(S25=0,T25=0),"",IF(S25=T25,2,IF(S25="F",0,IF(T25="F",3,IF(S25&gt;T25,3,IF(S25&lt;T25,1,"")))))))</f>
        <v/>
      </c>
      <c r="T24" s="230"/>
      <c r="U24" s="230" t="str">
        <f>IF(AND(U25="",V25=""),"",IF(AND(U25=0,V25=0),"",IF(U25=V25,2,IF(U25="F",0,IF(V25="F",3,IF(U25&gt;V25,3,IF(U25&lt;V25,1,"")))))))</f>
        <v/>
      </c>
      <c r="V24" s="230"/>
      <c r="W24" s="230" t="str">
        <f>IF(AND(W25="",X25=""),"",IF(AND(W25=0,X25=0),"",IF(W25=X25,2,IF(W25="F",0,IF(X25="F",3,IF(W25&gt;X25,3,IF(W25&lt;X25,1,"")))))))</f>
        <v/>
      </c>
      <c r="X24" s="230"/>
      <c r="Y24" s="230" t="str">
        <f>IF(AND(Y25="",Z25=""),"",IF(AND(Y25=0,Z25=0),"",IF(Y25=Z25,2,IF(Y25="F",0,IF(Z25="F",3,IF(Y25&gt;Z25,3,IF(Y25&lt;Z25,1,"")))))))</f>
        <v/>
      </c>
      <c r="Z24" s="230"/>
      <c r="AA24" s="230" t="str">
        <f>IF(AND(AA25="",AB25=""),"",IF(AND(AA25=0,AB25=0),"",IF(AA25=AB25,2,IF(AA25="F",0,IF(AB25="F",3,IF(AA25&gt;AB25,3,IF(AA25&lt;AB25,1,"")))))))</f>
        <v/>
      </c>
      <c r="AB24" s="230"/>
      <c r="AC24" s="228" t="str">
        <f>IF(AND(AC25="",AD25=""),"",IF(AND(AC25=0,AD25=0),"",IF(AC25=AD25,2,IF(AC25="F",0,IF(AD25="F",3,IF(AC25&gt;AD25,3,IF(AC25&lt;AD25,1,"")))))))</f>
        <v/>
      </c>
      <c r="AD24" s="229"/>
      <c r="AE24" s="211"/>
      <c r="AF24" s="211"/>
      <c r="AG24" s="155" t="str">
        <f>IF(AND(AG25="",AH25=""),"",IF(AND(AG25=0,AH25=0),"",IF(AG25=AH25,2,IF(AG25="F",0,IF(AH25="F",3,IF(AG25&gt;AH25,3,IF(AG25&lt;AH25,1,"")))))))</f>
        <v/>
      </c>
      <c r="AH24" s="230"/>
      <c r="AI24" s="226">
        <f>COUNTIF(M24:AF24,"&lt;4")</f>
        <v>0</v>
      </c>
      <c r="AJ24" s="231">
        <f>COUNTIF(M24:AG24,"3")</f>
        <v>0</v>
      </c>
      <c r="AK24" s="231">
        <f>COUNTIF(M24:AG24,"2")</f>
        <v>0</v>
      </c>
      <c r="AL24" s="231">
        <f>COUNTIF(M24:AG24,"1")</f>
        <v>0</v>
      </c>
      <c r="AM24" s="231">
        <f>COUNTIF(M24:AG24,"0")</f>
        <v>0</v>
      </c>
      <c r="AN24" s="232" t="str">
        <f>IF(OR(L24="",BE25=0),"",SUM(AG24,AE24,AC24,AA24,Y24,W24,U24,S24,Q24,O24,M24))</f>
        <v/>
      </c>
      <c r="AO24" s="234">
        <f>SUM(AG25,AE25,AC25,AA25,Y25,W25,U25,S25,Q25,O25,M25)</f>
        <v>0</v>
      </c>
      <c r="AP24" s="234">
        <f>SUM(AH25,AF25,AD25,AB25,Z25,X25,V25,T25,R25,P25,N25)</f>
        <v>0</v>
      </c>
      <c r="AQ24" s="234">
        <f>AO24-AP24</f>
        <v>0</v>
      </c>
      <c r="AR24" s="226" t="str">
        <f>IF(OR(L24="",BE25=0),"",1+COUNTIF(AU25:BD25,"Less"))</f>
        <v/>
      </c>
      <c r="AS24" s="227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9" thickBot="1">
      <c r="B25" s="38"/>
      <c r="C25" s="143"/>
      <c r="D25" s="143"/>
      <c r="E25" s="143"/>
      <c r="F25" s="143"/>
      <c r="G25" s="143"/>
      <c r="H25" s="10"/>
      <c r="L25" s="165"/>
      <c r="M25" s="30">
        <f>H54</f>
        <v>0</v>
      </c>
      <c r="N25" s="30">
        <f>D54</f>
        <v>0</v>
      </c>
      <c r="O25" s="30">
        <f>D15</f>
        <v>0</v>
      </c>
      <c r="P25" s="30">
        <f>H15</f>
        <v>0</v>
      </c>
      <c r="Q25" s="30">
        <f>H42</f>
        <v>0</v>
      </c>
      <c r="R25" s="30">
        <f>D42</f>
        <v>0</v>
      </c>
      <c r="S25" s="30">
        <f>D7</f>
        <v>0</v>
      </c>
      <c r="T25" s="30">
        <f>H7</f>
        <v>0</v>
      </c>
      <c r="U25" s="30">
        <f>H36</f>
        <v>0</v>
      </c>
      <c r="V25" s="30">
        <f>D36</f>
        <v>0</v>
      </c>
      <c r="W25" s="30">
        <f>D62</f>
        <v>0</v>
      </c>
      <c r="X25" s="30">
        <f>H62</f>
        <v>0</v>
      </c>
      <c r="Y25" s="30">
        <f>H48</f>
        <v>0</v>
      </c>
      <c r="Z25" s="30">
        <f>D48</f>
        <v>0</v>
      </c>
      <c r="AA25" s="30">
        <f>D23</f>
        <v>0</v>
      </c>
      <c r="AB25" s="30">
        <f>H23</f>
        <v>0</v>
      </c>
      <c r="AC25" s="30">
        <f>H30</f>
        <v>0</v>
      </c>
      <c r="AD25" s="114">
        <f>D30</f>
        <v>0</v>
      </c>
      <c r="AE25" s="115"/>
      <c r="AF25" s="115"/>
      <c r="AG25" s="33" t="str">
        <f>IF(AF27="","",AF27)</f>
        <v/>
      </c>
      <c r="AH25" s="30" t="str">
        <f>IF(AE27="","",AE27)</f>
        <v/>
      </c>
      <c r="AI25" s="236"/>
      <c r="AJ25" s="238"/>
      <c r="AK25" s="238"/>
      <c r="AL25" s="238"/>
      <c r="AM25" s="238"/>
      <c r="AN25" s="239"/>
      <c r="AO25" s="235"/>
      <c r="AP25" s="235"/>
      <c r="AQ25" s="235"/>
      <c r="AR25" s="236"/>
      <c r="AS25" s="237"/>
      <c r="AU25" s="19" t="str">
        <f>IF(BE7=0,"",IF(AN24&lt;AN6,"Less","Greater"))</f>
        <v/>
      </c>
      <c r="AV25" s="19" t="str">
        <f>IF(BE9=0,"",IF(AN24&lt;AN8,"Less","Greater"))</f>
        <v/>
      </c>
      <c r="AW25" s="19" t="str">
        <f>IF(BE11=0,"",IF(AN24&lt;AN10,"Less","Greater"))</f>
        <v/>
      </c>
      <c r="AX25" s="19" t="str">
        <f>IF(BE13=0,"",IF(AN24&lt;AN12,"Less","Greater"))</f>
        <v/>
      </c>
      <c r="AY25" s="19" t="str">
        <f>IF(BE15=0,"",IF(AN24&lt;AN14,"Less","Greater"))</f>
        <v/>
      </c>
      <c r="AZ25" s="19" t="str">
        <f>IF(BE17=0,"",IF(AN24&lt;AN16,"Less","Greater"))</f>
        <v/>
      </c>
      <c r="BA25" s="19" t="str">
        <f>IF(BE19=0,"",IF(AN24&lt;AN18,"Less","Greater"))</f>
        <v/>
      </c>
      <c r="BB25" s="19" t="str">
        <f>IF(BE21=0,"",IF(AN24&lt;AN20,"Less","Greater"))</f>
        <v/>
      </c>
      <c r="BC25" s="19" t="str">
        <f>IF(BE23=0,"",IF(AN24&lt;AN22,"Less","Greater"))</f>
        <v/>
      </c>
      <c r="BD25" s="19" t="s">
        <v>23</v>
      </c>
      <c r="BE25" s="19">
        <f>COUNT(M24:AF24)</f>
        <v>0</v>
      </c>
    </row>
    <row r="26" spans="1:57">
      <c r="A26" s="12" t="s">
        <v>6</v>
      </c>
      <c r="B26" s="38">
        <v>1</v>
      </c>
      <c r="C26" s="50" t="str">
        <f>C19</f>
        <v>North Harbour</v>
      </c>
      <c r="D26" s="60"/>
      <c r="E26" s="51" t="s">
        <v>2</v>
      </c>
      <c r="F26" s="55">
        <v>3</v>
      </c>
      <c r="G26" s="50" t="str">
        <f>G20</f>
        <v>Manawatu</v>
      </c>
      <c r="H26" s="60"/>
      <c r="I26" s="51">
        <v>5</v>
      </c>
      <c r="J26" s="57">
        <v>3</v>
      </c>
      <c r="L26" s="206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11"/>
      <c r="AH26" s="211"/>
      <c r="AI26" s="208"/>
      <c r="AJ26" s="209"/>
      <c r="AK26" s="209"/>
      <c r="AL26" s="209"/>
      <c r="AM26" s="209"/>
      <c r="AN26" s="212"/>
      <c r="AO26" s="213"/>
      <c r="AP26" s="213"/>
      <c r="AQ26" s="210"/>
      <c r="AR26" s="208"/>
      <c r="AS26" s="208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>
      <c r="A27" s="14"/>
      <c r="B27" s="38">
        <v>4</v>
      </c>
      <c r="C27" s="50" t="str">
        <f>G19</f>
        <v>Counties Manukau</v>
      </c>
      <c r="D27" s="60"/>
      <c r="E27" s="51" t="s">
        <v>2</v>
      </c>
      <c r="F27" s="55">
        <v>2</v>
      </c>
      <c r="G27" s="50" t="str">
        <f>G21</f>
        <v>Bay of Plenty</v>
      </c>
      <c r="H27" s="60"/>
      <c r="I27" s="51">
        <v>6</v>
      </c>
      <c r="J27" s="57">
        <v>3</v>
      </c>
      <c r="L27" s="20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  <c r="AH27" s="67"/>
      <c r="AI27" s="208"/>
      <c r="AJ27" s="209"/>
      <c r="AK27" s="209"/>
      <c r="AL27" s="209"/>
      <c r="AM27" s="209"/>
      <c r="AN27" s="212"/>
      <c r="AO27" s="213"/>
      <c r="AP27" s="213"/>
      <c r="AQ27" s="210"/>
      <c r="AR27" s="208"/>
      <c r="AS27" s="208"/>
      <c r="AU27" s="19" t="str">
        <f>IF(BE9=0,"",IF(AN26&lt;AN8,"Less","Greater"))</f>
        <v/>
      </c>
      <c r="AV27" s="19" t="str">
        <f>IF(BE11=0,"",IF(AN26&lt;AN10,"Less","Greater"))</f>
        <v/>
      </c>
      <c r="AW27" s="19" t="str">
        <f>IF(BE13=0,"",IF(AN26&lt;AN12,"Less","Greater"))</f>
        <v/>
      </c>
      <c r="AX27" s="19" t="str">
        <f>IF(BE15=0,"",IF(AN26&lt;AN14,"Less","Greater"))</f>
        <v/>
      </c>
      <c r="AY27" s="19" t="str">
        <f>IF(BE17=0,"",IF(AN26&lt;AN16,"Less","Greater"))</f>
        <v/>
      </c>
      <c r="AZ27" s="19" t="str">
        <f>IF(BE19=0,"",IF(AN26&lt;AN18,"Less","Greater"))</f>
        <v/>
      </c>
      <c r="BA27" s="19" t="str">
        <f>IF(BE21=0,"",IF(AN26&lt;AN20,"Less","Greater"))</f>
        <v/>
      </c>
      <c r="BB27" s="19" t="str">
        <f>IF(BE23=0,"",IF(AN26&lt;AN22,"Less","Greater"))</f>
        <v/>
      </c>
      <c r="BC27" s="19" t="str">
        <f>IF(BE25=0,"",IF(AN26&lt;AN24,"Less","Greater"))</f>
        <v/>
      </c>
      <c r="BD27" s="19" t="s">
        <v>23</v>
      </c>
      <c r="BE27" s="19">
        <f>COUNT(M26:AF26)</f>
        <v>0</v>
      </c>
    </row>
    <row r="28" spans="1:57">
      <c r="B28" s="38">
        <v>5</v>
      </c>
      <c r="C28" s="50" t="str">
        <f>C20</f>
        <v>Bye</v>
      </c>
      <c r="D28" s="60"/>
      <c r="E28" s="51" t="s">
        <v>2</v>
      </c>
      <c r="F28" s="55">
        <v>7</v>
      </c>
      <c r="G28" s="50" t="str">
        <f>G22</f>
        <v>Counties 35</v>
      </c>
      <c r="H28" s="60"/>
      <c r="I28" s="51"/>
      <c r="J28" s="57"/>
      <c r="AO28" s="24"/>
      <c r="AP28" s="24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>
      <c r="A29" s="14"/>
      <c r="B29" s="38">
        <v>6</v>
      </c>
      <c r="C29" s="50" t="str">
        <f>C21</f>
        <v>Manawatu 35</v>
      </c>
      <c r="D29" s="60"/>
      <c r="E29" s="51" t="s">
        <v>2</v>
      </c>
      <c r="F29" s="55">
        <v>8</v>
      </c>
      <c r="G29" s="50" t="str">
        <f>G23</f>
        <v>Auckland</v>
      </c>
      <c r="H29" s="60"/>
      <c r="I29" s="51">
        <v>7</v>
      </c>
      <c r="J29" s="57">
        <v>3</v>
      </c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>
      <c r="A30" s="14"/>
      <c r="B30" s="38">
        <v>9</v>
      </c>
      <c r="C30" s="50" t="str">
        <f>C22</f>
        <v>Canterbury</v>
      </c>
      <c r="D30" s="60"/>
      <c r="E30" s="51" t="s">
        <v>2</v>
      </c>
      <c r="F30" s="55"/>
      <c r="G30" s="50" t="str">
        <f>C23</f>
        <v>North Harbour 35</v>
      </c>
      <c r="H30" s="60"/>
      <c r="I30" s="51">
        <v>8</v>
      </c>
      <c r="J30" s="57">
        <v>3</v>
      </c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>
      <c r="A31" s="14"/>
      <c r="B31" s="38"/>
      <c r="C31" s="50"/>
      <c r="D31" s="61"/>
      <c r="E31" s="51"/>
      <c r="F31" s="55"/>
      <c r="G31" s="50"/>
      <c r="H31" s="61"/>
      <c r="I31" s="51"/>
      <c r="J31" s="57"/>
    </row>
    <row r="32" spans="1:57">
      <c r="B32" s="38"/>
      <c r="C32" s="143" t="s">
        <v>55</v>
      </c>
      <c r="D32" s="143"/>
      <c r="E32" s="143"/>
      <c r="F32" s="143"/>
      <c r="G32" s="143"/>
      <c r="H32" s="10"/>
    </row>
    <row r="33" spans="1:10">
      <c r="A33" s="12" t="s">
        <v>7</v>
      </c>
      <c r="B33" s="38">
        <v>1</v>
      </c>
      <c r="C33" s="50" t="str">
        <f>C26</f>
        <v>North Harbour</v>
      </c>
      <c r="D33" s="60"/>
      <c r="E33" s="51" t="s">
        <v>2</v>
      </c>
      <c r="F33" s="55">
        <v>2</v>
      </c>
      <c r="G33" s="50" t="str">
        <f>G27</f>
        <v>Bay of Plenty</v>
      </c>
      <c r="H33" s="60"/>
      <c r="I33" s="51">
        <v>5</v>
      </c>
      <c r="J33" s="57">
        <v>9</v>
      </c>
    </row>
    <row r="34" spans="1:10">
      <c r="A34" s="124" t="s">
        <v>67</v>
      </c>
      <c r="B34" s="38">
        <v>3</v>
      </c>
      <c r="C34" s="132" t="str">
        <f>G26</f>
        <v>Manawatu</v>
      </c>
      <c r="D34" s="133"/>
      <c r="E34" s="134" t="s">
        <v>2</v>
      </c>
      <c r="F34" s="135">
        <v>7</v>
      </c>
      <c r="G34" s="132" t="str">
        <f>G28</f>
        <v>Counties 35</v>
      </c>
      <c r="H34" s="133"/>
      <c r="I34" s="134">
        <v>5</v>
      </c>
      <c r="J34" s="138">
        <v>5</v>
      </c>
    </row>
    <row r="35" spans="1:10">
      <c r="A35" s="14"/>
      <c r="B35" s="38">
        <v>4</v>
      </c>
      <c r="C35" s="50" t="str">
        <f>C27</f>
        <v>Counties Manukau</v>
      </c>
      <c r="D35" s="60"/>
      <c r="E35" s="51" t="s">
        <v>2</v>
      </c>
      <c r="F35" s="55">
        <v>8</v>
      </c>
      <c r="G35" s="50" t="str">
        <f>G29</f>
        <v>Auckland</v>
      </c>
      <c r="H35" s="60"/>
      <c r="I35" s="51">
        <v>6</v>
      </c>
      <c r="J35" s="57">
        <v>9</v>
      </c>
    </row>
    <row r="36" spans="1:10">
      <c r="A36" s="14"/>
      <c r="B36" s="38">
        <v>5</v>
      </c>
      <c r="C36" s="50" t="str">
        <f>C28</f>
        <v>Bye</v>
      </c>
      <c r="D36" s="60"/>
      <c r="E36" s="51" t="s">
        <v>2</v>
      </c>
      <c r="F36" s="55"/>
      <c r="G36" s="50" t="str">
        <f>G30</f>
        <v>North Harbour 35</v>
      </c>
      <c r="H36" s="60"/>
      <c r="I36" s="51"/>
      <c r="J36" s="57"/>
    </row>
    <row r="37" spans="1:10">
      <c r="A37" s="14"/>
      <c r="B37" s="38">
        <v>6</v>
      </c>
      <c r="C37" s="50" t="str">
        <f>C29</f>
        <v>Manawatu 35</v>
      </c>
      <c r="D37" s="60"/>
      <c r="E37" s="51" t="s">
        <v>2</v>
      </c>
      <c r="F37" s="55">
        <v>9</v>
      </c>
      <c r="G37" s="50" t="str">
        <f>C30</f>
        <v>Canterbury</v>
      </c>
      <c r="H37" s="60"/>
      <c r="I37" s="51">
        <v>7</v>
      </c>
      <c r="J37" s="57">
        <v>9</v>
      </c>
    </row>
    <row r="38" spans="1:10">
      <c r="A38" s="14"/>
      <c r="B38" s="38"/>
      <c r="C38" s="50"/>
      <c r="D38" s="61"/>
      <c r="E38" s="51"/>
      <c r="F38" s="55"/>
      <c r="G38" s="50"/>
      <c r="H38" s="61"/>
      <c r="I38" s="51"/>
      <c r="J38" s="57"/>
    </row>
    <row r="39" spans="1:10">
      <c r="B39" s="38"/>
      <c r="H39" s="10"/>
    </row>
    <row r="40" spans="1:10">
      <c r="A40" s="12" t="s">
        <v>8</v>
      </c>
      <c r="B40" s="38">
        <v>1</v>
      </c>
      <c r="C40" s="50" t="str">
        <f>C33</f>
        <v>North Harbour</v>
      </c>
      <c r="D40" s="60"/>
      <c r="E40" s="51" t="s">
        <v>2</v>
      </c>
      <c r="F40" s="55">
        <v>7</v>
      </c>
      <c r="G40" s="50" t="str">
        <f>G34</f>
        <v>Counties 35</v>
      </c>
      <c r="H40" s="60"/>
      <c r="I40" s="51">
        <v>9</v>
      </c>
      <c r="J40" s="57">
        <v>11</v>
      </c>
    </row>
    <row r="41" spans="1:10">
      <c r="A41" s="14"/>
      <c r="B41" s="38">
        <v>2</v>
      </c>
      <c r="C41" s="50" t="str">
        <f>G33</f>
        <v>Bay of Plenty</v>
      </c>
      <c r="D41" s="60"/>
      <c r="E41" s="51" t="s">
        <v>2</v>
      </c>
      <c r="F41" s="55">
        <v>8</v>
      </c>
      <c r="G41" s="50" t="str">
        <f>G35</f>
        <v>Auckland</v>
      </c>
      <c r="H41" s="60"/>
      <c r="I41" s="51">
        <v>10</v>
      </c>
      <c r="J41" s="57">
        <v>11</v>
      </c>
    </row>
    <row r="42" spans="1:10">
      <c r="A42" s="14"/>
      <c r="B42" s="38">
        <v>3</v>
      </c>
      <c r="C42" s="50" t="str">
        <f>C34</f>
        <v>Manawatu</v>
      </c>
      <c r="D42" s="60"/>
      <c r="E42" s="51" t="s">
        <v>2</v>
      </c>
      <c r="F42" s="55"/>
      <c r="G42" s="50" t="str">
        <f>G36</f>
        <v>North Harbour 35</v>
      </c>
      <c r="H42" s="60"/>
      <c r="I42" s="51">
        <v>11</v>
      </c>
      <c r="J42" s="57">
        <v>11</v>
      </c>
    </row>
    <row r="43" spans="1:10">
      <c r="A43" s="14"/>
      <c r="B43" s="38">
        <v>4</v>
      </c>
      <c r="C43" s="50" t="str">
        <f>C35</f>
        <v>Counties Manukau</v>
      </c>
      <c r="D43" s="60"/>
      <c r="E43" s="51" t="s">
        <v>2</v>
      </c>
      <c r="F43" s="55">
        <v>9</v>
      </c>
      <c r="G43" s="50" t="str">
        <f>G37</f>
        <v>Canterbury</v>
      </c>
      <c r="H43" s="60"/>
      <c r="I43" s="51">
        <v>12</v>
      </c>
      <c r="J43" s="57">
        <v>11</v>
      </c>
    </row>
    <row r="44" spans="1:10">
      <c r="A44" s="14"/>
      <c r="B44" s="38">
        <v>5</v>
      </c>
      <c r="C44" s="50" t="str">
        <f>C36</f>
        <v>Bye</v>
      </c>
      <c r="D44" s="60"/>
      <c r="E44" s="51" t="s">
        <v>2</v>
      </c>
      <c r="F44" s="55">
        <v>6</v>
      </c>
      <c r="G44" s="50" t="str">
        <f>C37</f>
        <v>Manawatu 35</v>
      </c>
      <c r="H44" s="60"/>
      <c r="I44" s="51"/>
      <c r="J44" s="57"/>
    </row>
    <row r="45" spans="1:10">
      <c r="A45" s="14"/>
      <c r="B45" s="38"/>
      <c r="C45" s="50"/>
      <c r="D45" s="61"/>
      <c r="E45" s="51"/>
      <c r="F45" s="55"/>
      <c r="G45" s="50"/>
      <c r="H45" s="61"/>
      <c r="I45" s="51"/>
      <c r="J45" s="57"/>
    </row>
    <row r="46" spans="1:10">
      <c r="B46" s="38"/>
      <c r="C46" s="143"/>
      <c r="D46" s="143"/>
      <c r="E46" s="143"/>
      <c r="F46" s="143"/>
      <c r="G46" s="143"/>
      <c r="H46" s="10"/>
    </row>
    <row r="47" spans="1:10">
      <c r="A47" s="18" t="s">
        <v>9</v>
      </c>
      <c r="B47" s="38">
        <v>1</v>
      </c>
      <c r="C47" s="50" t="str">
        <f>C40</f>
        <v>North Harbour</v>
      </c>
      <c r="D47" s="60"/>
      <c r="E47" s="51" t="s">
        <v>2</v>
      </c>
      <c r="F47" s="55">
        <v>8</v>
      </c>
      <c r="G47" s="50" t="str">
        <f>G41</f>
        <v>Auckland</v>
      </c>
      <c r="H47" s="60"/>
      <c r="I47" s="51">
        <v>1</v>
      </c>
      <c r="J47" s="57">
        <v>1</v>
      </c>
    </row>
    <row r="48" spans="1:10">
      <c r="A48" s="14"/>
      <c r="B48" s="38">
        <v>7</v>
      </c>
      <c r="C48" s="50" t="str">
        <f>G40</f>
        <v>Counties 35</v>
      </c>
      <c r="D48" s="60"/>
      <c r="E48" s="51" t="s">
        <v>2</v>
      </c>
      <c r="F48" s="55"/>
      <c r="G48" s="50" t="str">
        <f>G42</f>
        <v>North Harbour 35</v>
      </c>
      <c r="H48" s="60"/>
      <c r="I48" s="51">
        <v>2</v>
      </c>
      <c r="J48" s="57">
        <v>1</v>
      </c>
    </row>
    <row r="49" spans="1:11">
      <c r="A49" s="14"/>
      <c r="B49" s="38">
        <v>2</v>
      </c>
      <c r="C49" s="50" t="str">
        <f>C41</f>
        <v>Bay of Plenty</v>
      </c>
      <c r="D49" s="60"/>
      <c r="E49" s="51" t="s">
        <v>2</v>
      </c>
      <c r="F49" s="55">
        <v>9</v>
      </c>
      <c r="G49" s="50" t="str">
        <f>G43</f>
        <v>Canterbury</v>
      </c>
      <c r="H49" s="60"/>
      <c r="I49" s="51">
        <v>3</v>
      </c>
      <c r="J49" s="57">
        <v>1</v>
      </c>
    </row>
    <row r="50" spans="1:11">
      <c r="A50" s="14"/>
      <c r="B50" s="38">
        <v>3</v>
      </c>
      <c r="C50" s="50" t="str">
        <f>C42</f>
        <v>Manawatu</v>
      </c>
      <c r="D50" s="60"/>
      <c r="E50" s="51" t="s">
        <v>2</v>
      </c>
      <c r="F50" s="55">
        <v>6</v>
      </c>
      <c r="G50" s="50" t="str">
        <f>G44</f>
        <v>Manawatu 35</v>
      </c>
      <c r="H50" s="60"/>
      <c r="I50" s="51">
        <v>4</v>
      </c>
      <c r="J50" s="57">
        <v>1</v>
      </c>
    </row>
    <row r="51" spans="1:11">
      <c r="A51" s="14"/>
      <c r="B51" s="38">
        <v>4</v>
      </c>
      <c r="C51" s="50" t="str">
        <f>C43</f>
        <v>Counties Manukau</v>
      </c>
      <c r="D51" s="60"/>
      <c r="E51" s="51" t="s">
        <v>2</v>
      </c>
      <c r="F51" s="55">
        <v>5</v>
      </c>
      <c r="G51" s="50" t="str">
        <f>C44</f>
        <v>Bye</v>
      </c>
      <c r="H51" s="60"/>
      <c r="I51" s="51"/>
      <c r="J51" s="57"/>
    </row>
    <row r="52" spans="1:11">
      <c r="A52" s="14"/>
      <c r="B52" s="38"/>
      <c r="C52" s="50"/>
      <c r="D52" s="61"/>
      <c r="E52" s="51"/>
      <c r="F52" s="55"/>
      <c r="G52" s="50"/>
      <c r="H52" s="96"/>
      <c r="I52" s="80"/>
      <c r="J52" s="80"/>
    </row>
    <row r="53" spans="1:11">
      <c r="B53" s="38"/>
      <c r="C53" s="143"/>
      <c r="D53" s="143"/>
      <c r="E53" s="143"/>
      <c r="F53" s="143"/>
      <c r="G53" s="143"/>
      <c r="H53" s="97"/>
    </row>
    <row r="54" spans="1:11">
      <c r="A54" s="18" t="s">
        <v>10</v>
      </c>
      <c r="B54" s="38">
        <v>1</v>
      </c>
      <c r="C54" s="50" t="str">
        <f>C47</f>
        <v>North Harbour</v>
      </c>
      <c r="D54" s="60"/>
      <c r="E54" s="51" t="s">
        <v>2</v>
      </c>
      <c r="F54" s="55"/>
      <c r="G54" s="50" t="str">
        <f>G48</f>
        <v>North Harbour 35</v>
      </c>
      <c r="H54" s="65"/>
      <c r="I54" s="80">
        <v>5</v>
      </c>
      <c r="J54" s="80" t="s">
        <v>77</v>
      </c>
    </row>
    <row r="55" spans="1:11">
      <c r="A55" s="14"/>
      <c r="B55" s="38">
        <v>8</v>
      </c>
      <c r="C55" s="50" t="str">
        <f>G47</f>
        <v>Auckland</v>
      </c>
      <c r="D55" s="60"/>
      <c r="E55" s="51" t="s">
        <v>2</v>
      </c>
      <c r="F55" s="55">
        <v>9</v>
      </c>
      <c r="G55" s="50" t="str">
        <f>G49</f>
        <v>Canterbury</v>
      </c>
      <c r="H55" s="65"/>
      <c r="I55" s="80">
        <v>6</v>
      </c>
      <c r="J55" s="80" t="s">
        <v>77</v>
      </c>
    </row>
    <row r="56" spans="1:11">
      <c r="A56" s="14"/>
      <c r="B56" s="38">
        <v>7</v>
      </c>
      <c r="C56" s="50" t="str">
        <f>C48</f>
        <v>Counties 35</v>
      </c>
      <c r="D56" s="60"/>
      <c r="E56" s="51" t="s">
        <v>2</v>
      </c>
      <c r="F56" s="55">
        <v>6</v>
      </c>
      <c r="G56" s="50" t="str">
        <f>G50</f>
        <v>Manawatu 35</v>
      </c>
      <c r="H56" s="65"/>
      <c r="I56" s="80">
        <v>7</v>
      </c>
      <c r="J56" s="80" t="s">
        <v>77</v>
      </c>
    </row>
    <row r="57" spans="1:11">
      <c r="A57" s="14"/>
      <c r="B57" s="38">
        <v>2</v>
      </c>
      <c r="C57" s="50" t="str">
        <f>C49</f>
        <v>Bay of Plenty</v>
      </c>
      <c r="D57" s="60"/>
      <c r="E57" s="51" t="s">
        <v>2</v>
      </c>
      <c r="F57" s="55">
        <v>5</v>
      </c>
      <c r="G57" s="50" t="str">
        <f>G51</f>
        <v>Bye</v>
      </c>
      <c r="H57" s="65"/>
      <c r="I57" s="80"/>
      <c r="J57" s="80"/>
    </row>
    <row r="58" spans="1:11">
      <c r="A58" s="14"/>
      <c r="B58" s="38">
        <v>3</v>
      </c>
      <c r="C58" s="50" t="str">
        <f>C50</f>
        <v>Manawatu</v>
      </c>
      <c r="D58" s="60"/>
      <c r="E58" s="51" t="s">
        <v>2</v>
      </c>
      <c r="F58" s="55">
        <v>4</v>
      </c>
      <c r="G58" s="50" t="str">
        <f>C51</f>
        <v>Counties Manukau</v>
      </c>
      <c r="H58" s="65"/>
      <c r="I58" s="80">
        <v>8</v>
      </c>
      <c r="J58" s="80" t="s">
        <v>77</v>
      </c>
    </row>
    <row r="59" spans="1:11">
      <c r="A59" s="14"/>
      <c r="B59" s="38"/>
      <c r="C59" s="50"/>
      <c r="D59" s="77"/>
      <c r="E59" s="51"/>
      <c r="F59" s="55"/>
      <c r="G59" s="50"/>
      <c r="H59" s="63"/>
      <c r="I59" s="80"/>
      <c r="J59" s="80"/>
    </row>
    <row r="60" spans="1:11">
      <c r="A60" s="18" t="s">
        <v>11</v>
      </c>
      <c r="B60" s="38"/>
      <c r="C60" s="143"/>
      <c r="D60" s="143"/>
      <c r="E60" s="143"/>
      <c r="F60" s="143"/>
      <c r="G60" s="143"/>
    </row>
    <row r="61" spans="1:11">
      <c r="A61" s="124" t="s">
        <v>67</v>
      </c>
      <c r="B61" s="38">
        <v>1</v>
      </c>
      <c r="C61" s="132" t="str">
        <f>C54</f>
        <v>North Harbour</v>
      </c>
      <c r="D61" s="133"/>
      <c r="E61" s="134" t="s">
        <v>2</v>
      </c>
      <c r="F61" s="135">
        <v>9</v>
      </c>
      <c r="G61" s="132" t="str">
        <f>G55</f>
        <v>Canterbury</v>
      </c>
      <c r="H61" s="136"/>
      <c r="I61" s="137">
        <v>6</v>
      </c>
      <c r="J61" s="137" t="s">
        <v>76</v>
      </c>
      <c r="K61" s="59"/>
    </row>
    <row r="62" spans="1:11">
      <c r="B62" s="38"/>
      <c r="C62" s="50" t="str">
        <f>G54</f>
        <v>North Harbour 35</v>
      </c>
      <c r="D62" s="60"/>
      <c r="E62" s="51" t="s">
        <v>2</v>
      </c>
      <c r="F62" s="55">
        <v>6</v>
      </c>
      <c r="G62" s="50" t="str">
        <f>G56</f>
        <v>Manawatu 35</v>
      </c>
      <c r="H62" s="65"/>
      <c r="I62" s="80">
        <v>9</v>
      </c>
      <c r="J62" s="80" t="s">
        <v>76</v>
      </c>
      <c r="K62" s="59"/>
    </row>
    <row r="63" spans="1:11">
      <c r="A63" s="14"/>
      <c r="B63" s="38">
        <v>8</v>
      </c>
      <c r="C63" s="50" t="str">
        <f>C55</f>
        <v>Auckland</v>
      </c>
      <c r="D63" s="60"/>
      <c r="E63" s="51" t="s">
        <v>2</v>
      </c>
      <c r="F63" s="55">
        <v>5</v>
      </c>
      <c r="G63" s="50" t="str">
        <f>G57</f>
        <v>Bye</v>
      </c>
      <c r="H63" s="65"/>
      <c r="I63" s="80"/>
      <c r="J63" s="80"/>
      <c r="K63" s="59"/>
    </row>
    <row r="64" spans="1:11">
      <c r="A64" s="14"/>
      <c r="B64" s="38">
        <v>7</v>
      </c>
      <c r="C64" s="50" t="str">
        <f>C56</f>
        <v>Counties 35</v>
      </c>
      <c r="D64" s="60"/>
      <c r="E64" s="51" t="s">
        <v>2</v>
      </c>
      <c r="F64" s="55">
        <v>4</v>
      </c>
      <c r="G64" s="50" t="str">
        <f>G58</f>
        <v>Counties Manukau</v>
      </c>
      <c r="H64" s="65"/>
      <c r="I64" s="80">
        <v>10</v>
      </c>
      <c r="J64" s="80" t="s">
        <v>76</v>
      </c>
      <c r="K64" s="59"/>
    </row>
    <row r="65" spans="1:11">
      <c r="A65" s="14"/>
      <c r="B65" s="38">
        <v>2</v>
      </c>
      <c r="C65" s="50" t="str">
        <f>C57</f>
        <v>Bay of Plenty</v>
      </c>
      <c r="D65" s="60"/>
      <c r="E65" s="51" t="s">
        <v>2</v>
      </c>
      <c r="F65" s="55">
        <v>3</v>
      </c>
      <c r="G65" s="50" t="str">
        <f>C58</f>
        <v>Manawatu</v>
      </c>
      <c r="H65" s="65"/>
      <c r="I65" s="80">
        <v>11</v>
      </c>
      <c r="J65" s="80" t="s">
        <v>76</v>
      </c>
      <c r="K65" s="59"/>
    </row>
  </sheetData>
  <mergeCells count="287">
    <mergeCell ref="U1:V5"/>
    <mergeCell ref="AO1:AO5"/>
    <mergeCell ref="AP1:AP5"/>
    <mergeCell ref="AQ1:AQ5"/>
    <mergeCell ref="AR1:AR5"/>
    <mergeCell ref="AS1:AS5"/>
    <mergeCell ref="C4:G4"/>
    <mergeCell ref="AI1:AI5"/>
    <mergeCell ref="AJ1:AJ5"/>
    <mergeCell ref="AK1:AK5"/>
    <mergeCell ref="AL1:AL5"/>
    <mergeCell ref="AM1:AM5"/>
    <mergeCell ref="AN1:AN5"/>
    <mergeCell ref="W1:X5"/>
    <mergeCell ref="Y1:Z5"/>
    <mergeCell ref="AA1:AB5"/>
    <mergeCell ref="AC1:AD5"/>
    <mergeCell ref="AE1:AF5"/>
    <mergeCell ref="AG1:AH5"/>
    <mergeCell ref="A1:J1"/>
    <mergeCell ref="M1:N5"/>
    <mergeCell ref="O1:P5"/>
    <mergeCell ref="Q1:R5"/>
    <mergeCell ref="S1:T5"/>
    <mergeCell ref="AR6:AR7"/>
    <mergeCell ref="AS6:AS7"/>
    <mergeCell ref="L8:L9"/>
    <mergeCell ref="M8:N8"/>
    <mergeCell ref="O8:P8"/>
    <mergeCell ref="Q8:R8"/>
    <mergeCell ref="S8:T8"/>
    <mergeCell ref="AI6:AI7"/>
    <mergeCell ref="AJ6:AJ7"/>
    <mergeCell ref="AK6:AK7"/>
    <mergeCell ref="AL6:AL7"/>
    <mergeCell ref="AM6:AM7"/>
    <mergeCell ref="AN6:AN7"/>
    <mergeCell ref="W6:X6"/>
    <mergeCell ref="Y6:Z6"/>
    <mergeCell ref="AA6:AB6"/>
    <mergeCell ref="AC6:AD6"/>
    <mergeCell ref="AE6:AF6"/>
    <mergeCell ref="AG6:AH6"/>
    <mergeCell ref="L6:L7"/>
    <mergeCell ref="M6:N6"/>
    <mergeCell ref="O6:P6"/>
    <mergeCell ref="Q6:R6"/>
    <mergeCell ref="S6:T6"/>
    <mergeCell ref="U8:V8"/>
    <mergeCell ref="W8:X8"/>
    <mergeCell ref="Y8:Z8"/>
    <mergeCell ref="AA8:AB8"/>
    <mergeCell ref="AC8:AD8"/>
    <mergeCell ref="AE8:AF8"/>
    <mergeCell ref="AO6:AO7"/>
    <mergeCell ref="AP6:AP7"/>
    <mergeCell ref="AQ6:AQ7"/>
    <mergeCell ref="U6:V6"/>
    <mergeCell ref="AN8:AN9"/>
    <mergeCell ref="AO8:AO9"/>
    <mergeCell ref="AP8:AP9"/>
    <mergeCell ref="AQ8:AQ9"/>
    <mergeCell ref="AR8:AR9"/>
    <mergeCell ref="AS8:AS9"/>
    <mergeCell ref="AG8:AH8"/>
    <mergeCell ref="AI8:AI9"/>
    <mergeCell ref="AJ8:AJ9"/>
    <mergeCell ref="AK8:AK9"/>
    <mergeCell ref="AL8:AL9"/>
    <mergeCell ref="AM8:AM9"/>
    <mergeCell ref="AO10:AO11"/>
    <mergeCell ref="AP10:AP11"/>
    <mergeCell ref="AQ10:AQ11"/>
    <mergeCell ref="AR10:AR11"/>
    <mergeCell ref="AS10:AS11"/>
    <mergeCell ref="C11:G11"/>
    <mergeCell ref="AI10:AI11"/>
    <mergeCell ref="AJ10:AJ11"/>
    <mergeCell ref="AK10:AK11"/>
    <mergeCell ref="AL10:AL11"/>
    <mergeCell ref="AM10:AM11"/>
    <mergeCell ref="AN10:AN11"/>
    <mergeCell ref="W10:X10"/>
    <mergeCell ref="Y10:Z10"/>
    <mergeCell ref="AA10:AB10"/>
    <mergeCell ref="AC10:AD10"/>
    <mergeCell ref="AE10:AF10"/>
    <mergeCell ref="AG10:AH10"/>
    <mergeCell ref="L10:L11"/>
    <mergeCell ref="M10:N10"/>
    <mergeCell ref="O10:P10"/>
    <mergeCell ref="Q10:R10"/>
    <mergeCell ref="S10:T10"/>
    <mergeCell ref="U10:V10"/>
    <mergeCell ref="AR12:AR13"/>
    <mergeCell ref="AS12:AS13"/>
    <mergeCell ref="L14:L15"/>
    <mergeCell ref="M14:N14"/>
    <mergeCell ref="O14:P14"/>
    <mergeCell ref="Q14:R14"/>
    <mergeCell ref="S14:T14"/>
    <mergeCell ref="AI12:AI13"/>
    <mergeCell ref="AJ12:AJ13"/>
    <mergeCell ref="AK12:AK13"/>
    <mergeCell ref="AL12:AL13"/>
    <mergeCell ref="AM12:AM13"/>
    <mergeCell ref="AN12:AN13"/>
    <mergeCell ref="W12:X12"/>
    <mergeCell ref="Y12:Z12"/>
    <mergeCell ref="AA12:AB12"/>
    <mergeCell ref="AC12:AD12"/>
    <mergeCell ref="AE12:AF12"/>
    <mergeCell ref="AG12:AH12"/>
    <mergeCell ref="L12:L13"/>
    <mergeCell ref="M12:N12"/>
    <mergeCell ref="O12:P12"/>
    <mergeCell ref="Q12:R12"/>
    <mergeCell ref="S12:T12"/>
    <mergeCell ref="U14:V14"/>
    <mergeCell ref="W14:X14"/>
    <mergeCell ref="Y14:Z14"/>
    <mergeCell ref="AA14:AB14"/>
    <mergeCell ref="AC14:AD14"/>
    <mergeCell ref="AE14:AF14"/>
    <mergeCell ref="AO12:AO13"/>
    <mergeCell ref="AP12:AP13"/>
    <mergeCell ref="AQ12:AQ13"/>
    <mergeCell ref="U12:V12"/>
    <mergeCell ref="AN14:AN15"/>
    <mergeCell ref="AO14:AO15"/>
    <mergeCell ref="AP14:AP15"/>
    <mergeCell ref="AQ14:AQ15"/>
    <mergeCell ref="AR14:AR15"/>
    <mergeCell ref="AS14:AS15"/>
    <mergeCell ref="AG14:AH14"/>
    <mergeCell ref="AI14:AI15"/>
    <mergeCell ref="AJ14:AJ15"/>
    <mergeCell ref="AK14:AK15"/>
    <mergeCell ref="AL14:AL15"/>
    <mergeCell ref="AM14:AM15"/>
    <mergeCell ref="C18:G18"/>
    <mergeCell ref="L18:L19"/>
    <mergeCell ref="M18:N18"/>
    <mergeCell ref="O18:P18"/>
    <mergeCell ref="Q18:R18"/>
    <mergeCell ref="AI16:AI17"/>
    <mergeCell ref="AJ16:AJ17"/>
    <mergeCell ref="AK16:AK17"/>
    <mergeCell ref="AL16:AL17"/>
    <mergeCell ref="W16:X16"/>
    <mergeCell ref="Y16:Z16"/>
    <mergeCell ref="AA16:AB16"/>
    <mergeCell ref="AC16:AD16"/>
    <mergeCell ref="AE16:AF16"/>
    <mergeCell ref="AG16:AH16"/>
    <mergeCell ref="L16:L17"/>
    <mergeCell ref="M16:N16"/>
    <mergeCell ref="O16:P16"/>
    <mergeCell ref="Q16:R16"/>
    <mergeCell ref="S16:T16"/>
    <mergeCell ref="U16:V16"/>
    <mergeCell ref="W18:X18"/>
    <mergeCell ref="Y18:Z18"/>
    <mergeCell ref="AA18:AB18"/>
    <mergeCell ref="AC18:AD18"/>
    <mergeCell ref="AO16:AO17"/>
    <mergeCell ref="AP16:AP17"/>
    <mergeCell ref="AQ16:AQ17"/>
    <mergeCell ref="AR16:AR17"/>
    <mergeCell ref="AS16:AS17"/>
    <mergeCell ref="AM16:AM17"/>
    <mergeCell ref="AN16:AN17"/>
    <mergeCell ref="AS18:AS19"/>
    <mergeCell ref="L20:L21"/>
    <mergeCell ref="M20:N20"/>
    <mergeCell ref="O20:P20"/>
    <mergeCell ref="Q20:R20"/>
    <mergeCell ref="S20:T20"/>
    <mergeCell ref="U20:V20"/>
    <mergeCell ref="W20:X20"/>
    <mergeCell ref="Y20:Z20"/>
    <mergeCell ref="AA20:AB20"/>
    <mergeCell ref="AM18:AM19"/>
    <mergeCell ref="AN18:AN19"/>
    <mergeCell ref="AO18:AO19"/>
    <mergeCell ref="AP18:AP19"/>
    <mergeCell ref="AQ18:AQ19"/>
    <mergeCell ref="AR18:AR19"/>
    <mergeCell ref="AE18:AF18"/>
    <mergeCell ref="AG18:AH18"/>
    <mergeCell ref="AI18:AI19"/>
    <mergeCell ref="AJ18:AJ19"/>
    <mergeCell ref="AK18:AK19"/>
    <mergeCell ref="AL18:AL19"/>
    <mergeCell ref="S18:T18"/>
    <mergeCell ref="U18:V18"/>
    <mergeCell ref="AR20:AR21"/>
    <mergeCell ref="AS20:AS21"/>
    <mergeCell ref="AM20:AM21"/>
    <mergeCell ref="AN20:AN21"/>
    <mergeCell ref="AO20:AO21"/>
    <mergeCell ref="AP20:AP21"/>
    <mergeCell ref="AQ20:AQ21"/>
    <mergeCell ref="O22:P22"/>
    <mergeCell ref="Q22:R22"/>
    <mergeCell ref="S22:T22"/>
    <mergeCell ref="U22:V22"/>
    <mergeCell ref="W22:X22"/>
    <mergeCell ref="Y22:Z22"/>
    <mergeCell ref="AL20:AL21"/>
    <mergeCell ref="AC20:AD20"/>
    <mergeCell ref="AE20:AF20"/>
    <mergeCell ref="AG20:AH20"/>
    <mergeCell ref="AI20:AI21"/>
    <mergeCell ref="AJ20:AJ21"/>
    <mergeCell ref="AK20:AK21"/>
    <mergeCell ref="AS22:AS23"/>
    <mergeCell ref="L24:L25"/>
    <mergeCell ref="M24:N24"/>
    <mergeCell ref="O24:P24"/>
    <mergeCell ref="Q24:R24"/>
    <mergeCell ref="S24:T24"/>
    <mergeCell ref="U24:V24"/>
    <mergeCell ref="W24:X24"/>
    <mergeCell ref="AK22:AK23"/>
    <mergeCell ref="AL22:AL23"/>
    <mergeCell ref="AM22:AM23"/>
    <mergeCell ref="AN22:AN23"/>
    <mergeCell ref="AO22:AO23"/>
    <mergeCell ref="AP22:AP23"/>
    <mergeCell ref="AA22:AB22"/>
    <mergeCell ref="AC22:AD22"/>
    <mergeCell ref="AE22:AF22"/>
    <mergeCell ref="AG22:AH22"/>
    <mergeCell ref="AI22:AI23"/>
    <mergeCell ref="AJ22:AJ23"/>
    <mergeCell ref="AP24:AP25"/>
    <mergeCell ref="AQ24:AQ25"/>
    <mergeCell ref="L22:L23"/>
    <mergeCell ref="M22:N22"/>
    <mergeCell ref="AS24:AS25"/>
    <mergeCell ref="C25:G25"/>
    <mergeCell ref="L26:L27"/>
    <mergeCell ref="M26:N26"/>
    <mergeCell ref="O26:P26"/>
    <mergeCell ref="Q26:R26"/>
    <mergeCell ref="S26:T26"/>
    <mergeCell ref="AJ24:AJ25"/>
    <mergeCell ref="AK24:AK25"/>
    <mergeCell ref="AL24:AL25"/>
    <mergeCell ref="AM24:AM25"/>
    <mergeCell ref="AN24:AN25"/>
    <mergeCell ref="AO24:AO25"/>
    <mergeCell ref="Y24:Z24"/>
    <mergeCell ref="AA24:AB24"/>
    <mergeCell ref="AC24:AD24"/>
    <mergeCell ref="AE24:AF24"/>
    <mergeCell ref="AG24:AH24"/>
    <mergeCell ref="AI24:AI25"/>
    <mergeCell ref="AS26:AS27"/>
    <mergeCell ref="AG26:AH26"/>
    <mergeCell ref="AI26:AI27"/>
    <mergeCell ref="AJ26:AJ27"/>
    <mergeCell ref="B2:G2"/>
    <mergeCell ref="C60:G60"/>
    <mergeCell ref="L29:AR29"/>
    <mergeCell ref="L30:AR30"/>
    <mergeCell ref="C32:G32"/>
    <mergeCell ref="C46:G46"/>
    <mergeCell ref="C53:G53"/>
    <mergeCell ref="AN26:AN27"/>
    <mergeCell ref="AO26:AO27"/>
    <mergeCell ref="AP26:AP27"/>
    <mergeCell ref="AQ26:AQ27"/>
    <mergeCell ref="AR26:AR27"/>
    <mergeCell ref="AK26:AK27"/>
    <mergeCell ref="AL26:AL27"/>
    <mergeCell ref="AM26:AM27"/>
    <mergeCell ref="U26:V26"/>
    <mergeCell ref="W26:X26"/>
    <mergeCell ref="Y26:Z26"/>
    <mergeCell ref="AA26:AB26"/>
    <mergeCell ref="AC26:AD26"/>
    <mergeCell ref="AE26:AF26"/>
    <mergeCell ref="AR24:AR25"/>
    <mergeCell ref="AQ22:AQ23"/>
    <mergeCell ref="AR22:AR23"/>
  </mergeCells>
  <pageMargins left="1.05" right="0.19685039370078741" top="0.28999999999999998" bottom="0.55000000000000004" header="0.18" footer="0.19"/>
  <pageSetup paperSize="9" scale="91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E65"/>
  <sheetViews>
    <sheetView topLeftCell="A54" zoomScale="75" workbookViewId="0">
      <selection activeCell="C75" sqref="C75"/>
    </sheetView>
  </sheetViews>
  <sheetFormatPr baseColWidth="10" defaultColWidth="8.83203125" defaultRowHeight="18" x14ac:dyDescent="0"/>
  <cols>
    <col min="1" max="1" width="13.83203125" customWidth="1"/>
    <col min="2" max="2" width="3.83203125" style="39" customWidth="1"/>
    <col min="3" max="3" width="23.6640625" style="100" customWidth="1"/>
    <col min="4" max="4" width="6.6640625" style="45" customWidth="1"/>
    <col min="5" max="5" width="4" style="19" customWidth="1"/>
    <col min="6" max="6" width="3.83203125" style="39" customWidth="1"/>
    <col min="7" max="7" width="24.1640625" style="100" customWidth="1"/>
    <col min="8" max="8" width="6.6640625" style="45" customWidth="1"/>
    <col min="9" max="10" width="9.1640625" style="78" customWidth="1"/>
    <col min="12" max="12" width="23.83203125" customWidth="1"/>
    <col min="13" max="32" width="3.6640625" customWidth="1"/>
    <col min="33" max="34" width="3.6640625" hidden="1" customWidth="1"/>
    <col min="35" max="45" width="3.6640625" customWidth="1"/>
  </cols>
  <sheetData>
    <row r="1" spans="1:57" ht="30">
      <c r="A1" s="224" t="s">
        <v>59</v>
      </c>
      <c r="B1" s="224"/>
      <c r="C1" s="224"/>
      <c r="D1" s="224"/>
      <c r="E1" s="224"/>
      <c r="F1" s="224"/>
      <c r="G1" s="224"/>
      <c r="H1" s="224"/>
      <c r="I1" s="224"/>
      <c r="J1" s="224"/>
      <c r="L1" s="101"/>
      <c r="M1" s="214" t="str">
        <f>L6</f>
        <v>Kapiti Horowhenua</v>
      </c>
      <c r="N1" s="214"/>
      <c r="O1" s="214" t="str">
        <f>L8</f>
        <v>Wellington</v>
      </c>
      <c r="P1" s="214"/>
      <c r="Q1" s="214" t="str">
        <f>L10</f>
        <v>Counties</v>
      </c>
      <c r="R1" s="214"/>
      <c r="S1" s="214" t="str">
        <f>L12</f>
        <v>Otago</v>
      </c>
      <c r="T1" s="214"/>
      <c r="U1" s="214" t="str">
        <f>L14</f>
        <v>Bye</v>
      </c>
      <c r="V1" s="214"/>
      <c r="W1" s="214" t="str">
        <f>L16</f>
        <v>Canterbury</v>
      </c>
      <c r="X1" s="214"/>
      <c r="Y1" s="214" t="str">
        <f>L18</f>
        <v>Nelson</v>
      </c>
      <c r="Z1" s="214"/>
      <c r="AA1" s="214" t="str">
        <f>L20</f>
        <v>Auckland</v>
      </c>
      <c r="AB1" s="214"/>
      <c r="AC1" s="214" t="str">
        <f>L22</f>
        <v>Southland</v>
      </c>
      <c r="AD1" s="214"/>
      <c r="AE1" s="214" t="str">
        <f>L24</f>
        <v>Bay of Plenty</v>
      </c>
      <c r="AF1" s="214"/>
      <c r="AG1" s="216">
        <f>N24</f>
        <v>0</v>
      </c>
      <c r="AH1" s="216"/>
      <c r="AI1" s="220" t="s">
        <v>12</v>
      </c>
      <c r="AJ1" s="222" t="s">
        <v>13</v>
      </c>
      <c r="AK1" s="222" t="s">
        <v>14</v>
      </c>
      <c r="AL1" s="222" t="s">
        <v>15</v>
      </c>
      <c r="AM1" s="222" t="s">
        <v>16</v>
      </c>
      <c r="AN1" s="214" t="s">
        <v>17</v>
      </c>
      <c r="AO1" s="216" t="s">
        <v>18</v>
      </c>
      <c r="AP1" s="216" t="s">
        <v>19</v>
      </c>
      <c r="AQ1" s="216" t="s">
        <v>20</v>
      </c>
      <c r="AR1" s="214" t="s">
        <v>21</v>
      </c>
      <c r="AS1" s="218" t="s">
        <v>31</v>
      </c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25.5" customHeight="1">
      <c r="A2" s="14"/>
      <c r="B2" s="183" t="s">
        <v>46</v>
      </c>
      <c r="C2" s="183"/>
      <c r="D2" s="183"/>
      <c r="E2" s="183"/>
      <c r="F2" s="183"/>
      <c r="G2" s="184"/>
      <c r="H2" s="44"/>
      <c r="L2" s="102">
        <v>2014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7"/>
      <c r="AH2" s="217"/>
      <c r="AI2" s="221"/>
      <c r="AJ2" s="223"/>
      <c r="AK2" s="223"/>
      <c r="AL2" s="223"/>
      <c r="AM2" s="223"/>
      <c r="AN2" s="215"/>
      <c r="AO2" s="217"/>
      <c r="AP2" s="217"/>
      <c r="AQ2" s="217"/>
      <c r="AR2" s="215"/>
      <c r="AS2" s="2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25.5" customHeight="1">
      <c r="A3" s="14"/>
      <c r="B3" s="36"/>
      <c r="C3" s="117"/>
      <c r="D3" s="44"/>
      <c r="E3" s="40"/>
      <c r="F3" s="36"/>
      <c r="G3" s="117"/>
      <c r="H3" s="44"/>
      <c r="I3" s="118"/>
      <c r="J3" s="118"/>
      <c r="L3" s="103" t="s">
        <v>60</v>
      </c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7"/>
      <c r="AH3" s="217"/>
      <c r="AI3" s="221"/>
      <c r="AJ3" s="223"/>
      <c r="AK3" s="223"/>
      <c r="AL3" s="223"/>
      <c r="AM3" s="223"/>
      <c r="AN3" s="215"/>
      <c r="AO3" s="217"/>
      <c r="AP3" s="217"/>
      <c r="AQ3" s="217"/>
      <c r="AR3" s="215"/>
      <c r="AS3" s="2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ht="21.75" customHeight="1">
      <c r="B4" s="37"/>
      <c r="C4" s="143" t="s">
        <v>54</v>
      </c>
      <c r="D4" s="143"/>
      <c r="E4" s="143"/>
      <c r="F4" s="143"/>
      <c r="G4" s="143"/>
      <c r="H4" s="46"/>
      <c r="I4" s="118" t="s">
        <v>0</v>
      </c>
      <c r="J4" s="118" t="s">
        <v>1</v>
      </c>
      <c r="L4" s="102" t="s">
        <v>46</v>
      </c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7"/>
      <c r="AH4" s="217"/>
      <c r="AI4" s="221"/>
      <c r="AJ4" s="223"/>
      <c r="AK4" s="223"/>
      <c r="AL4" s="223"/>
      <c r="AM4" s="223"/>
      <c r="AN4" s="215"/>
      <c r="AO4" s="217"/>
      <c r="AP4" s="217"/>
      <c r="AQ4" s="217"/>
      <c r="AR4" s="215"/>
      <c r="AS4" s="2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ht="23" customHeight="1">
      <c r="A5" s="11" t="s">
        <v>3</v>
      </c>
      <c r="B5" s="38">
        <v>1</v>
      </c>
      <c r="C5" s="50" t="s">
        <v>36</v>
      </c>
      <c r="D5" s="60"/>
      <c r="E5" s="51" t="s">
        <v>2</v>
      </c>
      <c r="F5" s="52">
        <v>6</v>
      </c>
      <c r="G5" s="50" t="s">
        <v>26</v>
      </c>
      <c r="H5" s="60"/>
      <c r="I5" s="51">
        <v>9</v>
      </c>
      <c r="J5" s="58">
        <v>9</v>
      </c>
      <c r="L5" s="102"/>
      <c r="M5" s="225"/>
      <c r="N5" s="22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7"/>
      <c r="AH5" s="217"/>
      <c r="AI5" s="221"/>
      <c r="AJ5" s="223"/>
      <c r="AK5" s="223"/>
      <c r="AL5" s="223"/>
      <c r="AM5" s="223"/>
      <c r="AN5" s="215"/>
      <c r="AO5" s="217"/>
      <c r="AP5" s="217"/>
      <c r="AQ5" s="217"/>
      <c r="AR5" s="215"/>
      <c r="AS5" s="219"/>
      <c r="AU5" s="19" t="str">
        <f>L6</f>
        <v>Kapiti Horowhenua</v>
      </c>
      <c r="AV5" s="19" t="str">
        <f>L8</f>
        <v>Wellington</v>
      </c>
      <c r="AW5" s="19" t="str">
        <f>L10</f>
        <v>Counties</v>
      </c>
      <c r="AX5" s="19" t="str">
        <f>L12</f>
        <v>Otago</v>
      </c>
      <c r="AY5" s="19" t="str">
        <f>L14</f>
        <v>Bye</v>
      </c>
      <c r="AZ5" s="19" t="str">
        <f>L16</f>
        <v>Canterbury</v>
      </c>
      <c r="BA5" s="19" t="str">
        <f>L18</f>
        <v>Nelson</v>
      </c>
      <c r="BB5" s="19" t="str">
        <f>L20</f>
        <v>Auckland</v>
      </c>
      <c r="BC5" s="19" t="str">
        <f>L22</f>
        <v>Southland</v>
      </c>
      <c r="BD5" s="19" t="str">
        <f>L24</f>
        <v>Bay of Plenty</v>
      </c>
      <c r="BE5" s="19" t="s">
        <v>22</v>
      </c>
    </row>
    <row r="6" spans="1:57" ht="23" customHeight="1">
      <c r="A6" s="14"/>
      <c r="B6" s="38">
        <v>9</v>
      </c>
      <c r="C6" s="50" t="s">
        <v>34</v>
      </c>
      <c r="D6" s="60"/>
      <c r="E6" s="51" t="s">
        <v>2</v>
      </c>
      <c r="F6" s="52">
        <v>5</v>
      </c>
      <c r="G6" s="50" t="s">
        <v>24</v>
      </c>
      <c r="H6" s="60"/>
      <c r="I6" s="51"/>
      <c r="J6" s="58"/>
      <c r="L6" s="233" t="str">
        <f>C5</f>
        <v>Kapiti Horowhenua</v>
      </c>
      <c r="M6" s="211" t="str">
        <f>IF(AND(M7="",N7=""),"",IF(M7=N7,2,IF(M7="F",0,IF(N7="F",3,IF(M7&gt;N7,3,IF(M7&lt;N7,1,""))))))</f>
        <v/>
      </c>
      <c r="N6" s="211"/>
      <c r="O6" s="155" t="str">
        <f>IF(AND(O7="",P7=""),"",IF(AND(O7=0,P7=0),"",IF(O7=P7,2,IF(O7="F",0,IF(P7="F",3,IF(O7&gt;P7,3,IF(O7&lt;P7,1,"")))))))</f>
        <v/>
      </c>
      <c r="P6" s="230"/>
      <c r="Q6" s="230" t="str">
        <f>IF(AND(Q7="",R7=""),"",IF(AND(Q7=0,R7=0),"",IF(Q7=R7,2,IF(Q7="F",0,IF(R7="F",3,IF(Q7&gt;R7,3,IF(Q7&lt;R7,1,"")))))))</f>
        <v/>
      </c>
      <c r="R6" s="230"/>
      <c r="S6" s="230" t="str">
        <f>IF(AND(S7="",T7=""),"",IF(AND(S7=0,T7=0),"",IF(S7=T7,2,IF(S7="F",0,IF(T7="F",3,IF(S7&gt;T7,3,IF(S7&lt;T7,1,"")))))))</f>
        <v/>
      </c>
      <c r="T6" s="230"/>
      <c r="U6" s="230" t="str">
        <f>IF(AND(U7="",V7=""),"",IF(AND(U7=0,V7=0),"",IF(U7=V7,2,IF(U7="F",0,IF(V7="F",3,IF(U7&gt;V7,3,IF(U7&lt;V7,1,"")))))))</f>
        <v/>
      </c>
      <c r="V6" s="230"/>
      <c r="W6" s="230" t="str">
        <f>IF(AND(W7="",X7=""),"",IF(AND(W7=0,X7=0),"",IF(W7=X7,2,IF(W7="F",0,IF(X7="F",3,IF(W7&gt;X7,3,IF(W7&lt;X7,1,"")))))))</f>
        <v/>
      </c>
      <c r="X6" s="230"/>
      <c r="Y6" s="230" t="str">
        <f>IF(AND(Y7="",Z7=""),"",IF(AND(Y7=0,Z7=0),"",IF(Y7=Z7,2,IF(Y7="F",0,IF(Z7="F",3,IF(Y7&gt;Z7,3,IF(Y7&lt;Z7,1,"")))))))</f>
        <v/>
      </c>
      <c r="Z6" s="230"/>
      <c r="AA6" s="230" t="str">
        <f>IF(AND(AA7="",AB7=""),"",IF(AND(AA7=0,AB7=0),"",IF(AA7=AB7,2,IF(AA7="F",0,IF(AB7="F",3,IF(AA7&gt;AB7,3,IF(AA7&lt;AB7,1,"")))))))</f>
        <v/>
      </c>
      <c r="AB6" s="230"/>
      <c r="AC6" s="230" t="str">
        <f>IF(AND(AC7="",AD7=""),"",IF(AND(AC7=0,AD7=0),"",IF(AC7=AD7,2,IF(AC7="F",0,IF(AD7="F",3,IF(AC7&gt;AD7,3,IF(AC7&lt;AD7,1,"")))))))</f>
        <v/>
      </c>
      <c r="AD6" s="230"/>
      <c r="AE6" s="230" t="str">
        <f>IF(AND(AE7="",AF7=""),"",IF(AND(AE7=0,AF7=0),"",IF(AE7=AF7,2,IF(AE7="F",0,IF(AF7="F",3,IF(AE7&gt;AF7,3,IF(AE7&lt;AF7,1,"")))))))</f>
        <v/>
      </c>
      <c r="AF6" s="230"/>
      <c r="AG6" s="230" t="str">
        <f>IF(AND(AG7="",AH7=""),"",IF(AND(AG7=0,AH7=0),"",IF(AG7=AH7,2,IF(AG7="F",0,IF(AH7="F",3,IF(AG7&gt;AH7,3,IF(AG7&lt;AH7,1,"")))))))</f>
        <v/>
      </c>
      <c r="AH6" s="230"/>
      <c r="AI6" s="226">
        <f>COUNTIF(M6:AF6,"&lt;4")</f>
        <v>0</v>
      </c>
      <c r="AJ6" s="231">
        <f>COUNTIF(M6:AG6,"3")</f>
        <v>0</v>
      </c>
      <c r="AK6" s="231">
        <f>COUNTIF(M6:AG6,"2")</f>
        <v>0</v>
      </c>
      <c r="AL6" s="231">
        <f>COUNTIF(M6:AG6,"1")</f>
        <v>0</v>
      </c>
      <c r="AM6" s="231">
        <f>COUNTIF(M6:AG6,"0")</f>
        <v>0</v>
      </c>
      <c r="AN6" s="232" t="str">
        <f>IF(OR(L6="",BE7=0),"",SUM(AG6,AE6,AC6,AA6,Y6,W6,U6,S6,Q6,O6,M6))</f>
        <v/>
      </c>
      <c r="AO6" s="234">
        <f>SUM(AG7,AE7,AC7,AA7,Y7,W7,U7,S7,Q7,O7,M7)</f>
        <v>0</v>
      </c>
      <c r="AP6" s="234">
        <f>SUM(AH7,AF7,AD7,AB7,Z7,X7,V7,T7,R7,P7,N7)</f>
        <v>0</v>
      </c>
      <c r="AQ6" s="234">
        <f>AO6-AP6</f>
        <v>0</v>
      </c>
      <c r="AR6" s="226" t="str">
        <f>IF(OR(L6="",BE7=0),"",1+COUNTIF(AU7:BD7,"Less"))</f>
        <v/>
      </c>
      <c r="AS6" s="227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23" customHeight="1">
      <c r="A7" s="12"/>
      <c r="B7" s="38"/>
      <c r="C7" s="50" t="s">
        <v>29</v>
      </c>
      <c r="D7" s="60"/>
      <c r="E7" s="51" t="s">
        <v>2</v>
      </c>
      <c r="F7" s="52">
        <v>4</v>
      </c>
      <c r="G7" s="50" t="s">
        <v>32</v>
      </c>
      <c r="H7" s="60"/>
      <c r="I7" s="51">
        <v>10</v>
      </c>
      <c r="J7" s="58">
        <v>9</v>
      </c>
      <c r="L7" s="233"/>
      <c r="M7" s="67"/>
      <c r="N7" s="67"/>
      <c r="O7" s="26">
        <f>IF(N9="","",N9)</f>
        <v>0</v>
      </c>
      <c r="P7" s="99">
        <f>IF(M9="","",M9)</f>
        <v>0</v>
      </c>
      <c r="Q7" s="23">
        <f>IF(N11="","",N11)</f>
        <v>0</v>
      </c>
      <c r="R7" s="23">
        <f>IF(M11="","",M11)</f>
        <v>0</v>
      </c>
      <c r="S7" s="23">
        <f>IF(N13="","",N13)</f>
        <v>0</v>
      </c>
      <c r="T7" s="23">
        <f>IF(M13="","",M13)</f>
        <v>0</v>
      </c>
      <c r="U7" s="23">
        <f>IF(N15="","",N15)</f>
        <v>0</v>
      </c>
      <c r="V7" s="23">
        <f>IF(M15="","",M15)</f>
        <v>0</v>
      </c>
      <c r="W7" s="23">
        <f>IF(N17="","",N17)</f>
        <v>0</v>
      </c>
      <c r="X7" s="23">
        <f>IF(M17="","",M17)</f>
        <v>0</v>
      </c>
      <c r="Y7" s="23">
        <f>IF(N19="","",N19)</f>
        <v>0</v>
      </c>
      <c r="Z7" s="23">
        <f>IF(M19="","",M19)</f>
        <v>0</v>
      </c>
      <c r="AA7" s="23">
        <f>IF(N21="","",N21)</f>
        <v>0</v>
      </c>
      <c r="AB7" s="23">
        <f>IF(M21="","",M21)</f>
        <v>0</v>
      </c>
      <c r="AC7" s="23">
        <f>IF(N23="","",N23)</f>
        <v>0</v>
      </c>
      <c r="AD7" s="23">
        <f>IF(M23="","",M23)</f>
        <v>0</v>
      </c>
      <c r="AE7" s="23">
        <f>IF(N25="","",N25)</f>
        <v>0</v>
      </c>
      <c r="AF7" s="23">
        <f>IF(M25="","",M25)</f>
        <v>0</v>
      </c>
      <c r="AG7" s="23" t="str">
        <f>IF(N27="","",N27)</f>
        <v/>
      </c>
      <c r="AH7" s="23" t="str">
        <f>IF(M27="","",M27)</f>
        <v/>
      </c>
      <c r="AI7" s="226"/>
      <c r="AJ7" s="231"/>
      <c r="AK7" s="231"/>
      <c r="AL7" s="231"/>
      <c r="AM7" s="231"/>
      <c r="AN7" s="232"/>
      <c r="AO7" s="234"/>
      <c r="AP7" s="234"/>
      <c r="AQ7" s="234"/>
      <c r="AR7" s="226"/>
      <c r="AS7" s="227"/>
      <c r="AU7" s="19" t="s">
        <v>23</v>
      </c>
      <c r="AV7" s="19" t="str">
        <f>IF(BE9=0,"",IF(AN6&lt;AN8,"Less","Greater"))</f>
        <v/>
      </c>
      <c r="AW7" s="19" t="str">
        <f>IF(BE11=0,"",IF(AN6&lt;AN10,"Less","Greater"))</f>
        <v/>
      </c>
      <c r="AX7" s="19" t="str">
        <f>IF(BE13=0,"",IF(AN6&lt;AN12,"Less","Greater"))</f>
        <v/>
      </c>
      <c r="AY7" s="19" t="str">
        <f>IF(BE15=0,"",IF(AN6&lt;AN14,"Less","Greater"))</f>
        <v/>
      </c>
      <c r="AZ7" s="19" t="str">
        <f>IF(BE17=0,"",IF(AN6&lt;AN16,"Less","Greater"))</f>
        <v/>
      </c>
      <c r="BA7" s="19" t="str">
        <f>IF(BE19=0,"",IF(AN6&lt;AN18,"Less","Greater"))</f>
        <v/>
      </c>
      <c r="BB7" s="19" t="str">
        <f>IF(BE21=0,"",IF(AN6&lt;AN20,"Less","Greater"))</f>
        <v/>
      </c>
      <c r="BC7" s="19" t="str">
        <f>IF(BE23=0,"",IF(AN6&lt;AN22,"Less","Greater"))</f>
        <v/>
      </c>
      <c r="BD7" s="19" t="str">
        <f>IF(BE25=0,"",IF(AN6&lt;AN24,"Less","Greater"))</f>
        <v/>
      </c>
      <c r="BE7" s="19">
        <f>COUNT(M6:AF6)</f>
        <v>0</v>
      </c>
    </row>
    <row r="8" spans="1:57" ht="23" customHeight="1">
      <c r="A8" s="15"/>
      <c r="B8" s="38">
        <v>8</v>
      </c>
      <c r="C8" s="50" t="s">
        <v>35</v>
      </c>
      <c r="D8" s="60"/>
      <c r="E8" s="51" t="s">
        <v>2</v>
      </c>
      <c r="F8" s="52">
        <v>3</v>
      </c>
      <c r="G8" s="50" t="s">
        <v>47</v>
      </c>
      <c r="H8" s="60"/>
      <c r="I8" s="51">
        <v>11</v>
      </c>
      <c r="J8" s="58">
        <v>9</v>
      </c>
      <c r="L8" s="164" t="str">
        <f>G9</f>
        <v>Wellington</v>
      </c>
      <c r="M8" s="228" t="str">
        <f>IF(AND(M9="",N9=""),"",IF(AND(M9=0,N9=0),"",IF(M9=N9,2,IF(M9="F",0,IF(N9="F",3,IF(M9&gt;N9,3,IF(M9&lt;N9,1,"")))))))</f>
        <v/>
      </c>
      <c r="N8" s="229"/>
      <c r="O8" s="211"/>
      <c r="P8" s="211"/>
      <c r="Q8" s="155" t="str">
        <f>IF(AND(Q9="",R9=""),"",IF(AND(Q9=0,R9=0),"",IF(Q9=R9,2,IF(Q9="F",0,IF(R9="F",3,IF(Q9&gt;R9,3,IF(Q9&lt;R9,1,"")))))))</f>
        <v/>
      </c>
      <c r="R8" s="230"/>
      <c r="S8" s="230" t="str">
        <f>IF(AND(S9="",T9=""),"",IF(AND(S9=0,T9=0),"",IF(S9=T9,2,IF(S9="F",0,IF(T9="F",3,IF(S9&gt;T9,3,IF(S9&lt;T9,1,"")))))))</f>
        <v/>
      </c>
      <c r="T8" s="230"/>
      <c r="U8" s="230" t="str">
        <f>IF(AND(U9="",V9=""),"",IF(AND(U9=0,V9=0),"",IF(U9=V9,2,IF(U9="F",0,IF(V9="F",3,IF(U9&gt;V9,3,IF(U9&lt;V9,1,"")))))))</f>
        <v/>
      </c>
      <c r="V8" s="230"/>
      <c r="W8" s="230" t="str">
        <f>IF(AND(W9="",X9=""),"",IF(AND(W9=0,X9=0),"",IF(W9=X9,2,IF(W9="F",0,IF(X9="F",3,IF(W9&gt;X9,3,IF(W9&lt;X9,1,"")))))))</f>
        <v/>
      </c>
      <c r="X8" s="230"/>
      <c r="Y8" s="230" t="str">
        <f>IF(AND(Y9="",Z9=""),"",IF(AND(Y9=0,Z9=0),"",IF(Y9=Z9,2,IF(Y9="F",0,IF(Z9="F",3,IF(Y9&gt;Z9,3,IF(Y9&lt;Z9,1,"")))))))</f>
        <v/>
      </c>
      <c r="Z8" s="230"/>
      <c r="AA8" s="230" t="str">
        <f>IF(AND(AA9="",AB9=""),"",IF(AND(AA9=0,AB9=0),"",IF(AA9=AB9,2,IF(AA9="F",0,IF(AB9="F",3,IF(AA9&gt;AB9,3,IF(AA9&lt;AB9,1,"")))))))</f>
        <v/>
      </c>
      <c r="AB8" s="230"/>
      <c r="AC8" s="230" t="str">
        <f>IF(AND(AC9="",AD9=""),"",IF(AND(AC9=0,AD9=0),"",IF(AC9=AD9,2,IF(AC9="F",0,IF(AD9="F",3,IF(AC9&gt;AD9,3,IF(AC9&lt;AD9,1,"")))))))</f>
        <v/>
      </c>
      <c r="AD8" s="230"/>
      <c r="AE8" s="230" t="str">
        <f>IF(AND(AE9="",AF9=""),"",IF(AND(AE9=0,AF9=0),"",IF(AE9=AF9,2,IF(AE9="F",0,IF(AF9="F",3,IF(AE9&gt;AF9,3,IF(AE9&lt;AF9,1,"")))))))</f>
        <v/>
      </c>
      <c r="AF8" s="230"/>
      <c r="AG8" s="230" t="str">
        <f>IF(AND(AG9="",AH9=""),"",IF(AND(AG9=0,AH9=0),"",IF(AG9=AH9,2,IF(AG9="F",0,IF(AH9="F",3,IF(AG9&gt;AH9,3,IF(AG9&lt;AH9,1,"")))))))</f>
        <v/>
      </c>
      <c r="AH8" s="230"/>
      <c r="AI8" s="226">
        <f>COUNTIF(M8:AF8,"&lt;4")</f>
        <v>0</v>
      </c>
      <c r="AJ8" s="231">
        <f>COUNTIF(M8:AG8,"3")</f>
        <v>0</v>
      </c>
      <c r="AK8" s="231">
        <f>COUNTIF(M8:AG8,"2")</f>
        <v>0</v>
      </c>
      <c r="AL8" s="231">
        <f>COUNTIF(M8:AG8,"1")</f>
        <v>0</v>
      </c>
      <c r="AM8" s="231">
        <f>COUNTIF(M8:AG8,"0")</f>
        <v>0</v>
      </c>
      <c r="AN8" s="232" t="str">
        <f>IF(OR(L8="",BE9=0),"",SUM(AG8,AE8,AC8,AA8,Y8,W8,U8,S8,Q8,O8,M8))</f>
        <v/>
      </c>
      <c r="AO8" s="234">
        <f>SUM(AG9,AE9,AC9,AA9,Y9,W9,U9,S9,Q9,O9,M9)</f>
        <v>0</v>
      </c>
      <c r="AP8" s="234">
        <f>SUM(AH9,AF9,AD9,AB9,Z9,X9,V9,T9,R9,P9,N9)</f>
        <v>0</v>
      </c>
      <c r="AQ8" s="234">
        <f>AO8-AP8</f>
        <v>0</v>
      </c>
      <c r="AR8" s="226" t="str">
        <f>IF(OR(L8="",BE9=0),"",1+COUNTIF(AU9:BD9,"Less"))</f>
        <v/>
      </c>
      <c r="AS8" s="227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ht="23" customHeight="1">
      <c r="A9" s="15"/>
      <c r="B9" s="38">
        <v>7</v>
      </c>
      <c r="C9" s="50" t="s">
        <v>42</v>
      </c>
      <c r="D9" s="60"/>
      <c r="E9" s="51" t="s">
        <v>2</v>
      </c>
      <c r="F9" s="52">
        <v>2</v>
      </c>
      <c r="G9" s="50" t="s">
        <v>30</v>
      </c>
      <c r="H9" s="60"/>
      <c r="I9" s="51">
        <v>12</v>
      </c>
      <c r="J9" s="58">
        <v>9</v>
      </c>
      <c r="L9" s="164"/>
      <c r="M9" s="23">
        <f>H33</f>
        <v>0</v>
      </c>
      <c r="N9" s="113">
        <f>D33</f>
        <v>0</v>
      </c>
      <c r="O9" s="67"/>
      <c r="P9" s="67"/>
      <c r="Q9" s="26">
        <f>IF(P11="","",P11)</f>
        <v>0</v>
      </c>
      <c r="R9" s="99">
        <f>IF(O11="","",O11)</f>
        <v>0</v>
      </c>
      <c r="S9" s="23">
        <f>IF(P13="","",P13)</f>
        <v>0</v>
      </c>
      <c r="T9" s="23">
        <f>IF(O13="","",O13)</f>
        <v>0</v>
      </c>
      <c r="U9" s="23">
        <f>IF(P15="","",P15)</f>
        <v>0</v>
      </c>
      <c r="V9" s="23">
        <f>IF(O15="","",O15)</f>
        <v>0</v>
      </c>
      <c r="W9" s="23">
        <f>IF(P17="","",P17)</f>
        <v>0</v>
      </c>
      <c r="X9" s="23">
        <f>IF(O17="","",O17)</f>
        <v>0</v>
      </c>
      <c r="Y9" s="23">
        <f>IF(P19="","",P19)</f>
        <v>0</v>
      </c>
      <c r="Z9" s="23">
        <f>IF(O19="","",O19)</f>
        <v>0</v>
      </c>
      <c r="AA9" s="23">
        <f>IF(P21="","",P21)</f>
        <v>0</v>
      </c>
      <c r="AB9" s="23">
        <f>IF(O21="","",O21)</f>
        <v>0</v>
      </c>
      <c r="AC9" s="23">
        <f>IF(P23="","",P23)</f>
        <v>0</v>
      </c>
      <c r="AD9" s="23">
        <f>IF(O23="","",O23)</f>
        <v>0</v>
      </c>
      <c r="AE9" s="23">
        <f>IF(P25="","",P25)</f>
        <v>0</v>
      </c>
      <c r="AF9" s="23">
        <f>IF(O25="","",O25)</f>
        <v>0</v>
      </c>
      <c r="AG9" s="23" t="str">
        <f>IF(P27="","",P27)</f>
        <v/>
      </c>
      <c r="AH9" s="23" t="str">
        <f>IF(O27="","",O27)</f>
        <v/>
      </c>
      <c r="AI9" s="226"/>
      <c r="AJ9" s="231"/>
      <c r="AK9" s="231"/>
      <c r="AL9" s="231"/>
      <c r="AM9" s="231"/>
      <c r="AN9" s="232"/>
      <c r="AO9" s="234"/>
      <c r="AP9" s="234"/>
      <c r="AQ9" s="234"/>
      <c r="AR9" s="226"/>
      <c r="AS9" s="227"/>
      <c r="AU9" s="19" t="str">
        <f>IF(BE7=0,"",IF(AN8&lt;AN6,"Less","Greater"))</f>
        <v/>
      </c>
      <c r="AV9" s="19" t="s">
        <v>23</v>
      </c>
      <c r="AW9" s="19" t="str">
        <f>IF(BE11=0,"",IF(AN8&lt;AN10,"Less","Greater"))</f>
        <v/>
      </c>
      <c r="AX9" s="19" t="str">
        <f>IF(BE13=0,"",IF(AN8&lt;AN12,"Less","Greater"))</f>
        <v/>
      </c>
      <c r="AY9" s="19" t="str">
        <f>IF(BE15=0,"",IF(AN8&lt;AN14,"Less","Greater"))</f>
        <v/>
      </c>
      <c r="AZ9" s="19" t="str">
        <f>IF(BE17=0,"",IF(AN8&lt;AN16,"Less","Greater"))</f>
        <v/>
      </c>
      <c r="BA9" s="19" t="str">
        <f>IF(BE19=0,"",IF(AN8&lt;AN18,"Less","Greater"))</f>
        <v/>
      </c>
      <c r="BB9" s="19" t="str">
        <f>IF(BE21=0,"",IF(AN8&lt;AN20,"Less","Greater"))</f>
        <v/>
      </c>
      <c r="BC9" s="19" t="str">
        <f>IF(BE23=0,"",IF(AN8&lt;AN22,"Less","Greater"))</f>
        <v/>
      </c>
      <c r="BD9" s="19" t="str">
        <f>IF(BE25=0,"",IF(AN8&lt;AN24,"Less","Greater"))</f>
        <v/>
      </c>
      <c r="BE9" s="19">
        <f>COUNT(M8:AF8)</f>
        <v>0</v>
      </c>
    </row>
    <row r="10" spans="1:57" ht="18.75" customHeight="1">
      <c r="A10" s="15"/>
      <c r="B10" s="38"/>
      <c r="C10" s="50"/>
      <c r="D10" s="60"/>
      <c r="E10" s="51"/>
      <c r="F10" s="52"/>
      <c r="G10" s="50"/>
      <c r="H10" s="61"/>
      <c r="I10" s="51"/>
      <c r="J10" s="58"/>
      <c r="L10" s="164" t="str">
        <f>G8</f>
        <v>Counties</v>
      </c>
      <c r="M10" s="230" t="str">
        <f>IF(AND(M11="",N11=""),"",IF(AND(M11=0,N11=0),"",IF(M11=N11,2,IF(M11="F",0,IF(N11="F",3,IF(M11&gt;N11,3,IF(M11&lt;N11,1,"")))))))</f>
        <v/>
      </c>
      <c r="N10" s="230"/>
      <c r="O10" s="228" t="str">
        <f>IF(AND(O11="",P11=""),"",IF(AND(O11=0,P11=0),"",IF(O11=P11,2,IF(O11="F",0,IF(P11="F",3,IF(O11&gt;P11,3,IF(O11&lt;P11,1,"")))))))</f>
        <v/>
      </c>
      <c r="P10" s="229"/>
      <c r="Q10" s="211" t="str">
        <f>IF(AND(Q11="",R11=""),"",IF(Q11=R11,2,IF(Q11="F",0,IF(R11="F",3,IF(Q11&gt;R11,3,IF(Q11&lt;R11,1,""))))))</f>
        <v/>
      </c>
      <c r="R10" s="211"/>
      <c r="S10" s="155" t="str">
        <f>IF(AND(S11="",T11=""),"",IF(AND(S11=0,T11=0),"",IF(S11=T11,2,IF(S11="F",0,IF(T11="F",3,IF(S11&gt;T11,3,IF(S11&lt;T11,1,"")))))))</f>
        <v/>
      </c>
      <c r="T10" s="230"/>
      <c r="U10" s="230" t="str">
        <f>IF(AND(U11="",V11=""),"",IF(AND(U11=0,V11=0),"",IF(U11=V11,2,IF(U11="F",0,IF(V11="F",3,IF(U11&gt;V11,3,IF(U11&lt;V11,1,"")))))))</f>
        <v/>
      </c>
      <c r="V10" s="230"/>
      <c r="W10" s="230" t="str">
        <f>IF(AND(W11="",X11=""),"",IF(AND(W11=0,X11=0),"",IF(W11=X11,2,IF(W11="F",0,IF(X11="F",3,IF(W11&gt;X11,3,IF(W11&lt;X11,1,"")))))))</f>
        <v/>
      </c>
      <c r="X10" s="230"/>
      <c r="Y10" s="230" t="str">
        <f>IF(AND(Y11="",Z11=""),"",IF(AND(Y11=0,Z11=0),"",IF(Y11=Z11,2,IF(Y11="F",0,IF(Z11="F",3,IF(Y11&gt;Z11,3,IF(Y11&lt;Z11,1,"")))))))</f>
        <v/>
      </c>
      <c r="Z10" s="230"/>
      <c r="AA10" s="230" t="str">
        <f>IF(AND(AA11="",AB11=""),"",IF(AND(AA11=0,AB11=0),"",IF(AA11=AB11,2,IF(AA11="F",0,IF(AB11="F",3,IF(AA11&gt;AB11,3,IF(AA11&lt;AB11,1,"")))))))</f>
        <v/>
      </c>
      <c r="AB10" s="230"/>
      <c r="AC10" s="230" t="str">
        <f>IF(AND(AC11="",AD11=""),"",IF(AND(AC11=0,AD11=0),"",IF(AC11=AD11,2,IF(AC11="F",0,IF(AD11="F",3,IF(AC11&gt;AD11,3,IF(AC11&lt;AD11,1,"")))))))</f>
        <v/>
      </c>
      <c r="AD10" s="230"/>
      <c r="AE10" s="230" t="str">
        <f>IF(AND(AE11="",AF11=""),"",IF(AND(AE11=0,AF11=0),"",IF(AE11=AF11,2,IF(AE11="F",0,IF(AF11="F",3,IF(AE11&gt;AF11,3,IF(AE11&lt;AF11,1,"")))))))</f>
        <v/>
      </c>
      <c r="AF10" s="230"/>
      <c r="AG10" s="230" t="str">
        <f>IF(AND(AG11="",AH11=""),"",IF(AND(AG11=0,AH11=0),"",IF(AG11=AH11,2,IF(AG11="F",0,IF(AH11="F",3,IF(AG11&gt;AH11,3,IF(AG11&lt;AH11,1,"")))))))</f>
        <v/>
      </c>
      <c r="AH10" s="230"/>
      <c r="AI10" s="226">
        <f>COUNTIF(M10:AF10,"&lt;4")</f>
        <v>0</v>
      </c>
      <c r="AJ10" s="231">
        <f>COUNTIF(M10:AG10,"3")</f>
        <v>0</v>
      </c>
      <c r="AK10" s="231">
        <f>COUNTIF(M10:AG10,"2")</f>
        <v>0</v>
      </c>
      <c r="AL10" s="231">
        <f>COUNTIF(M10:AG10,"1")</f>
        <v>0</v>
      </c>
      <c r="AM10" s="231">
        <f>COUNTIF(M10:AG10,"0")</f>
        <v>0</v>
      </c>
      <c r="AN10" s="232" t="str">
        <f>IF(OR(L10="",BE11=0),"",SUM(AG10,AE10,AC10,AA10,Y10,W10,U10,S10,Q10,O10,M10))</f>
        <v/>
      </c>
      <c r="AO10" s="234">
        <f>SUM(AG11,AE11,AC11,AA11,Y11,W11,U11,S11,Q11,O11,M11)</f>
        <v>0</v>
      </c>
      <c r="AP10" s="234">
        <f>SUM(AH11,AF11,AD11,AB11,Z11,X11,V11,T11,R11,P11,N11)</f>
        <v>0</v>
      </c>
      <c r="AQ10" s="234">
        <f>AO10-AP10</f>
        <v>0</v>
      </c>
      <c r="AR10" s="226" t="str">
        <f>IF(OR(L10="",BE11=0),"",1+COUNTIF(AU11:BD11,"Less"))</f>
        <v/>
      </c>
      <c r="AS10" s="227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ht="25" customHeight="1">
      <c r="B11" s="38"/>
      <c r="C11" s="143"/>
      <c r="D11" s="143"/>
      <c r="E11" s="143"/>
      <c r="F11" s="143"/>
      <c r="G11" s="143"/>
      <c r="H11" s="9"/>
      <c r="L11" s="164"/>
      <c r="M11" s="23">
        <f>H26</f>
        <v>0</v>
      </c>
      <c r="N11" s="23">
        <f>D26</f>
        <v>0</v>
      </c>
      <c r="O11" s="23">
        <f>H65</f>
        <v>0</v>
      </c>
      <c r="P11" s="113">
        <f>D65</f>
        <v>0</v>
      </c>
      <c r="Q11" s="67"/>
      <c r="R11" s="67"/>
      <c r="S11" s="26">
        <f>IF(R13="","",R13)</f>
        <v>0</v>
      </c>
      <c r="T11" s="99">
        <f>IF(Q13="","",Q13)</f>
        <v>0</v>
      </c>
      <c r="U11" s="23">
        <f>IF(R15="","",R15)</f>
        <v>0</v>
      </c>
      <c r="V11" s="23">
        <f>IF(Q15="","",Q15)</f>
        <v>0</v>
      </c>
      <c r="W11" s="23">
        <f>IF(R17="","",R17)</f>
        <v>0</v>
      </c>
      <c r="X11" s="23">
        <f>IF(Q17="","",Q17)</f>
        <v>0</v>
      </c>
      <c r="Y11" s="23">
        <f>IF(R19="","",R19)</f>
        <v>0</v>
      </c>
      <c r="Z11" s="23">
        <f>IF(Q19="","",Q19)</f>
        <v>0</v>
      </c>
      <c r="AA11" s="23">
        <f>IF(R21="","",R21)</f>
        <v>0</v>
      </c>
      <c r="AB11" s="23">
        <f>IF(Q21="","",Q21)</f>
        <v>0</v>
      </c>
      <c r="AC11" s="23">
        <f>IF(R23="","",R23)</f>
        <v>0</v>
      </c>
      <c r="AD11" s="23">
        <f>IF(Q23="","",Q23)</f>
        <v>0</v>
      </c>
      <c r="AE11" s="23">
        <f>IF(R25="","",R25)</f>
        <v>0</v>
      </c>
      <c r="AF11" s="23">
        <f>IF(Q25="","",Q25)</f>
        <v>0</v>
      </c>
      <c r="AG11" s="23" t="str">
        <f>IF(R27="","",R27)</f>
        <v/>
      </c>
      <c r="AH11" s="23" t="str">
        <f>IF(Q27="","",Q27)</f>
        <v/>
      </c>
      <c r="AI11" s="226"/>
      <c r="AJ11" s="231"/>
      <c r="AK11" s="231"/>
      <c r="AL11" s="231"/>
      <c r="AM11" s="231"/>
      <c r="AN11" s="232"/>
      <c r="AO11" s="234"/>
      <c r="AP11" s="234"/>
      <c r="AQ11" s="234"/>
      <c r="AR11" s="226"/>
      <c r="AS11" s="227"/>
      <c r="AU11" s="19" t="str">
        <f>IF(BE7=0,"",IF(AN10&lt;AN6,"Less","Greater"))</f>
        <v/>
      </c>
      <c r="AV11" s="19" t="str">
        <f>IF(BE9=0,"",IF(AN10&lt;AN8,"Less","Greater"))</f>
        <v/>
      </c>
      <c r="AW11" s="19" t="s">
        <v>23</v>
      </c>
      <c r="AX11" s="19" t="str">
        <f>IF(BE13=0,"",IF(AN10&lt;AN12,"Less","Greater"))</f>
        <v/>
      </c>
      <c r="AY11" s="19" t="str">
        <f>IF(BE15=0,"",IF(AN10&lt;AN14,"Less","Greater"))</f>
        <v/>
      </c>
      <c r="AZ11" s="19" t="str">
        <f>IF(BE17=0,"",IF(AN10&lt;AN16,"Less","Greater"))</f>
        <v/>
      </c>
      <c r="BA11" s="19" t="str">
        <f>IF(BE19=0,"",IF(AN10&lt;AN18,"Less","Greater"))</f>
        <v/>
      </c>
      <c r="BB11" s="19" t="str">
        <f>IF(BE21=0,"",IF(AN10&lt;AN20,"Less","Greater"))</f>
        <v/>
      </c>
      <c r="BC11" s="19" t="str">
        <f>IF(BE23=0,"",IF(AN10&lt;AN22,"Less","Greater"))</f>
        <v/>
      </c>
      <c r="BD11" s="19" t="str">
        <f>IF(BE25=0,"",IF(AN10&lt;AN24,"Less","Greater"))</f>
        <v/>
      </c>
      <c r="BE11" s="19">
        <f>COUNT(M10:AF10)</f>
        <v>0</v>
      </c>
    </row>
    <row r="12" spans="1:57" ht="23" customHeight="1">
      <c r="A12" s="12" t="s">
        <v>4</v>
      </c>
      <c r="B12" s="38">
        <v>1</v>
      </c>
      <c r="C12" s="50" t="str">
        <f>C5</f>
        <v>Kapiti Horowhenua</v>
      </c>
      <c r="D12" s="60"/>
      <c r="E12" s="51" t="s">
        <v>2</v>
      </c>
      <c r="F12" s="52">
        <v>5</v>
      </c>
      <c r="G12" s="50" t="str">
        <f>G6</f>
        <v>Bye</v>
      </c>
      <c r="H12" s="60"/>
      <c r="I12" s="51"/>
      <c r="J12" s="57"/>
      <c r="L12" s="164" t="str">
        <f>G7</f>
        <v>Otago</v>
      </c>
      <c r="M12" s="230" t="str">
        <f>IF(AND(M13="",N13=""),"",IF(AND(M13=0,N13=0),"",IF(M13=N13,2,IF(M13="F",0,IF(N13="F",3,IF(M13&gt;N13,3,IF(M13&lt;N13,1,"")))))))</f>
        <v/>
      </c>
      <c r="N12" s="230"/>
      <c r="O12" s="230" t="str">
        <f>IF(AND(O13="",P13=""),"",IF(AND(O13=0,P13=0),"",IF(O13=P13,2,IF(O13="F",0,IF(P13="F",3,IF(O13&gt;P13,3,IF(O13&lt;P13,1,"")))))))</f>
        <v/>
      </c>
      <c r="P12" s="230"/>
      <c r="Q12" s="228" t="str">
        <f>IF(AND(Q13="",R13=""),"",IF(AND(Q13=0,R13=0),"",IF(Q13=R13,2,IF(Q13="F",0,IF(R13="F",3,IF(Q13&gt;R13,3,IF(Q13&lt;R13,1,"")))))))</f>
        <v/>
      </c>
      <c r="R12" s="229"/>
      <c r="S12" s="211"/>
      <c r="T12" s="211"/>
      <c r="U12" s="155" t="str">
        <f>IF(AND(U13="",V13=""),"",IF(AND(U13=0,V13=0),"",IF(U13=V13,2,IF(U13="F",0,IF(V13="F",3,IF(U13&gt;V13,3,IF(U13&lt;V13,1,"")))))))</f>
        <v/>
      </c>
      <c r="V12" s="230"/>
      <c r="W12" s="230" t="str">
        <f>IF(AND(W13="",X13=""),"",IF(AND(W13=0,X13=0),"",IF(W13=X13,2,IF(W13="F",0,IF(X13="F",3,IF(W13&gt;X13,3,IF(W13&lt;X13,1,"")))))))</f>
        <v/>
      </c>
      <c r="X12" s="230"/>
      <c r="Y12" s="230" t="str">
        <f>IF(AND(Y13="",Z13=""),"",IF(AND(Y13=0,Z13=0),"",IF(Y13=Z13,2,IF(Y13="F",0,IF(Z13="F",3,IF(Y13&gt;Z13,3,IF(Y13&lt;Z13,1,"")))))))</f>
        <v/>
      </c>
      <c r="Z12" s="230"/>
      <c r="AA12" s="230" t="str">
        <f>IF(AND(AA13="",AB13=""),"",IF(AND(AA13=0,AB13=0),"",IF(AA13=AB13,2,IF(AA13="F",0,IF(AB13="F",3,IF(AA13&gt;AB13,3,IF(AA13&lt;AB13,1,"")))))))</f>
        <v/>
      </c>
      <c r="AB12" s="230"/>
      <c r="AC12" s="230" t="str">
        <f>IF(AND(AC13="",AD13=""),"",IF(AND(AC13=0,AD13=0),"",IF(AC13=AD13,2,IF(AC13="F",0,IF(AD13="F",3,IF(AC13&gt;AD13,3,IF(AC13&lt;AD13,1,"")))))))</f>
        <v/>
      </c>
      <c r="AD12" s="230"/>
      <c r="AE12" s="230" t="str">
        <f>IF(AND(AE13="",AF13=""),"",IF(AND(AE13=0,AF13=0),"",IF(AE13=AF13,2,IF(AE13="F",0,IF(AF13="F",3,IF(AE13&gt;AF13,3,IF(AE13&lt;AF13,1,"")))))))</f>
        <v/>
      </c>
      <c r="AF12" s="230"/>
      <c r="AG12" s="230" t="str">
        <f>IF(AND(AG13="",AH13=""),"",IF(AND(AG13=0,AH13=0),"",IF(AG13=AH13,2,IF(AG13="F",0,IF(AH13="F",3,IF(AG13&gt;AH13,3,IF(AG13&lt;AH13,1,"")))))))</f>
        <v/>
      </c>
      <c r="AH12" s="230"/>
      <c r="AI12" s="226">
        <f>COUNTIF(M12:AF12,"&lt;4")</f>
        <v>0</v>
      </c>
      <c r="AJ12" s="231">
        <f>COUNTIF(M12:AG12,"3")</f>
        <v>0</v>
      </c>
      <c r="AK12" s="231">
        <f>COUNTIF(M12:AG12,"2")</f>
        <v>0</v>
      </c>
      <c r="AL12" s="231">
        <f>COUNTIF(M12:AG12,"1")</f>
        <v>0</v>
      </c>
      <c r="AM12" s="231">
        <f>COUNTIF(M12:AG12,"0")</f>
        <v>0</v>
      </c>
      <c r="AN12" s="232" t="str">
        <f>IF(OR(L12="",BE13=0),"",SUM(AG12,AE12,AC12,AA12,Y12,W12,U12,S12,Q12,O12,M12))</f>
        <v/>
      </c>
      <c r="AO12" s="234">
        <f>SUM(AG13,AE13,AC13,AA13,Y13,W13,U13,S13,Q13,O13,M13)</f>
        <v>0</v>
      </c>
      <c r="AP12" s="234">
        <f>SUM(AH13,AF13,AD13,AB13,Z13,X13,V13,T13,R13,P13,N13)</f>
        <v>0</v>
      </c>
      <c r="AQ12" s="234">
        <f>AO12-AP12</f>
        <v>0</v>
      </c>
      <c r="AR12" s="226" t="str">
        <f>IF(OR(L12="",BE13=0),"",1+COUNTIF(AU13:BD13,"Less"))</f>
        <v/>
      </c>
      <c r="AS12" s="227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23" customHeight="1">
      <c r="A13" s="14"/>
      <c r="B13" s="38">
        <v>6</v>
      </c>
      <c r="C13" s="50" t="str">
        <f>G5</f>
        <v>Canterbury</v>
      </c>
      <c r="D13" s="60"/>
      <c r="E13" s="51" t="s">
        <v>2</v>
      </c>
      <c r="F13" s="55">
        <v>4</v>
      </c>
      <c r="G13" s="50" t="str">
        <f>G7</f>
        <v>Otago</v>
      </c>
      <c r="H13" s="60"/>
      <c r="I13" s="51">
        <v>1</v>
      </c>
      <c r="J13" s="57">
        <v>11</v>
      </c>
      <c r="L13" s="164"/>
      <c r="M13" s="23">
        <f>H19</f>
        <v>0</v>
      </c>
      <c r="N13" s="23">
        <f>D19</f>
        <v>0</v>
      </c>
      <c r="O13" s="23">
        <f>D27</f>
        <v>0</v>
      </c>
      <c r="P13" s="23">
        <f>H27</f>
        <v>0</v>
      </c>
      <c r="Q13" s="23">
        <f>H58</f>
        <v>0</v>
      </c>
      <c r="R13" s="113">
        <f>D58</f>
        <v>0</v>
      </c>
      <c r="S13" s="67"/>
      <c r="T13" s="67"/>
      <c r="U13" s="26">
        <f>IF(T15="","",T15)</f>
        <v>0</v>
      </c>
      <c r="V13" s="99">
        <f>IF(S15="","",S15)</f>
        <v>0</v>
      </c>
      <c r="W13" s="23">
        <f>IF(T17="","",T17)</f>
        <v>0</v>
      </c>
      <c r="X13" s="23">
        <f>IF(S17="","",S17)</f>
        <v>0</v>
      </c>
      <c r="Y13" s="23">
        <f>IF(T19="","",T19)</f>
        <v>0</v>
      </c>
      <c r="Z13" s="23">
        <f>IF(S19="","",S19)</f>
        <v>0</v>
      </c>
      <c r="AA13" s="23">
        <f>IF(T21="","",T21)</f>
        <v>0</v>
      </c>
      <c r="AB13" s="23">
        <f>IF(S21="","",S21)</f>
        <v>0</v>
      </c>
      <c r="AC13" s="23">
        <f>IF(T23="","",T23)</f>
        <v>0</v>
      </c>
      <c r="AD13" s="23">
        <f>IF(S23="","",S23)</f>
        <v>0</v>
      </c>
      <c r="AE13" s="23">
        <f>IF(T25="","",T25)</f>
        <v>0</v>
      </c>
      <c r="AF13" s="23">
        <f>IF(S25="","",S25)</f>
        <v>0</v>
      </c>
      <c r="AG13" s="23" t="str">
        <f>IF(T27="","",T27)</f>
        <v/>
      </c>
      <c r="AH13" s="23" t="str">
        <f>IF(S27="","",S27)</f>
        <v/>
      </c>
      <c r="AI13" s="226"/>
      <c r="AJ13" s="231"/>
      <c r="AK13" s="231"/>
      <c r="AL13" s="231"/>
      <c r="AM13" s="231"/>
      <c r="AN13" s="232"/>
      <c r="AO13" s="234"/>
      <c r="AP13" s="234"/>
      <c r="AQ13" s="234"/>
      <c r="AR13" s="226"/>
      <c r="AS13" s="227"/>
      <c r="AU13" s="19" t="str">
        <f>IF(BE7=0,"",IF(AN12&lt;AN6,"Less","Greater"))</f>
        <v/>
      </c>
      <c r="AV13" s="19" t="str">
        <f>IF(BE9=0,"",IF(AN12&lt;AN8,"Less","Greater"))</f>
        <v/>
      </c>
      <c r="AW13" s="19" t="str">
        <f>IF(BE11=0,"",IF(AN12&lt;AN10,"Less","Greater"))</f>
        <v/>
      </c>
      <c r="AX13" s="19" t="s">
        <v>23</v>
      </c>
      <c r="AY13" s="19" t="str">
        <f>IF(BE15=0,"",IF(AN12&lt;AN14,"Less","Greater"))</f>
        <v/>
      </c>
      <c r="AZ13" s="19" t="str">
        <f>IF(BE17=0,"",IF(AN12&lt;AN16,"Less","Greater"))</f>
        <v/>
      </c>
      <c r="BA13" s="19" t="str">
        <f>IF(BE19=0,"",IF(AN12&lt;AN18,"Less","Greater"))</f>
        <v/>
      </c>
      <c r="BB13" s="19" t="str">
        <f>IF(BE21=0,"",IF(AN12&lt;AN20,"Less","Greater"))</f>
        <v/>
      </c>
      <c r="BC13" s="19" t="str">
        <f>IF(BE23=0,"",IF(AN12&lt;AN22,"Less","Greater"))</f>
        <v/>
      </c>
      <c r="BD13" s="19" t="str">
        <f>IF(BE25=0,"",IF(AN12&lt;AN24,"Less","Greater"))</f>
        <v/>
      </c>
      <c r="BE13" s="19">
        <f>COUNT(M12:AF12)</f>
        <v>0</v>
      </c>
    </row>
    <row r="14" spans="1:57" ht="23" customHeight="1">
      <c r="A14" s="14"/>
      <c r="B14" s="38">
        <v>9</v>
      </c>
      <c r="C14" s="50" t="str">
        <f>C6</f>
        <v>Southland</v>
      </c>
      <c r="D14" s="60"/>
      <c r="E14" s="51" t="s">
        <v>2</v>
      </c>
      <c r="F14" s="52">
        <v>3</v>
      </c>
      <c r="G14" s="50" t="str">
        <f>G8</f>
        <v>Counties</v>
      </c>
      <c r="H14" s="60"/>
      <c r="I14" s="51">
        <v>2</v>
      </c>
      <c r="J14" s="58">
        <v>11</v>
      </c>
      <c r="L14" s="164" t="str">
        <f>G6</f>
        <v>Bye</v>
      </c>
      <c r="M14" s="230" t="str">
        <f>IF(AND(M15="",N15=""),"",IF(AND(M15=0,N15=0),"",IF(M15=N15,2,IF(M15="F",0,IF(N15="F",3,IF(M15&gt;N15,3,IF(M15&lt;N15,1,"")))))))</f>
        <v/>
      </c>
      <c r="N14" s="230"/>
      <c r="O14" s="230" t="str">
        <f>IF(AND(O15="",P15=""),"",IF(AND(O15=0,P15=0),"",IF(O15=P15,2,IF(O15="F",0,IF(P15="F",3,IF(O15&gt;P15,3,IF(O15&lt;P15,1,"")))))))</f>
        <v/>
      </c>
      <c r="P14" s="230"/>
      <c r="Q14" s="230" t="str">
        <f>IF(AND(Q15="",R15=""),"",IF(AND(Q15=0,R15=0),"",IF(Q15=R15,2,IF(Q15="F",0,IF(R15="F",3,IF(Q15&gt;R15,3,IF(Q15&lt;R15,1,"")))))))</f>
        <v/>
      </c>
      <c r="R14" s="230"/>
      <c r="S14" s="228" t="str">
        <f>IF(AND(S15="",T15=""),"",IF(AND(S15=0,T15=0),"",IF(S15=T15,2,IF(S15="F",0,IF(T15="F",3,IF(S15&gt;T15,3,IF(S15&lt;T15,1,"")))))))</f>
        <v/>
      </c>
      <c r="T14" s="229"/>
      <c r="U14" s="211"/>
      <c r="V14" s="211"/>
      <c r="W14" s="155" t="str">
        <f>IF(AND(W15="",X15=""),"",IF(AND(W15=0,X15=0),"",IF(W15=X15,2,IF(W15="F",0,IF(X15="F",3,IF(W15&gt;X15,3,IF(W15&lt;X15,1,"")))))))</f>
        <v/>
      </c>
      <c r="X14" s="230"/>
      <c r="Y14" s="230" t="str">
        <f>IF(AND(Y15="",Z15=""),"",IF(AND(Y15=0,Z15=0),"",IF(Y15=Z15,2,IF(Y15="F",0,IF(Z15="F",3,IF(Y15&gt;Z15,3,IF(Y15&lt;Z15,1,"")))))))</f>
        <v/>
      </c>
      <c r="Z14" s="230"/>
      <c r="AA14" s="230" t="str">
        <f>IF(AND(AA15="",AB15=""),"",IF(AND(AA15=0,AB15=0),"",IF(AA15=AB15,2,IF(AA15="F",0,IF(AB15="F",3,IF(AA15&gt;AB15,3,IF(AA15&lt;AB15,1,"")))))))</f>
        <v/>
      </c>
      <c r="AB14" s="230"/>
      <c r="AC14" s="230" t="str">
        <f>IF(AND(AC15="",AD15=""),"",IF(AND(AC15=0,AD15=0),"",IF(AC15=AD15,2,IF(AC15="F",0,IF(AD15="F",3,IF(AC15&gt;AD15,3,IF(AC15&lt;AD15,1,"")))))))</f>
        <v/>
      </c>
      <c r="AD14" s="230"/>
      <c r="AE14" s="230" t="str">
        <f>IF(AND(AE15="",AF15=""),"",IF(AND(AE15=0,AF15=0),"",IF(AE15=AF15,2,IF(AE15="F",0,IF(AF15="F",3,IF(AE15&gt;AF15,3,IF(AE15&lt;AF15,1,"")))))))</f>
        <v/>
      </c>
      <c r="AF14" s="230"/>
      <c r="AG14" s="230" t="str">
        <f>IF(AND(AG15="",AH15=""),"",IF(AND(AG15=0,AH15=0),"",IF(AG15=AH15,2,IF(AG15="F",0,IF(AH15="F",3,IF(AG15&gt;AH15,3,IF(AG15&lt;AH15,1,"")))))))</f>
        <v/>
      </c>
      <c r="AH14" s="230"/>
      <c r="AI14" s="226">
        <f>COUNTIF(M14:AF14,"&lt;4")</f>
        <v>0</v>
      </c>
      <c r="AJ14" s="231">
        <f>COUNTIF(M14:AG14,"3")</f>
        <v>0</v>
      </c>
      <c r="AK14" s="231">
        <f>COUNTIF(M14:AG14,"2")</f>
        <v>0</v>
      </c>
      <c r="AL14" s="231">
        <f>COUNTIF(M14:AG14,"1")</f>
        <v>0</v>
      </c>
      <c r="AM14" s="231">
        <f>COUNTIF(M14:AG14,"0")</f>
        <v>0</v>
      </c>
      <c r="AN14" s="232" t="str">
        <f>IF(OR(L14="",BE15=0),"",SUM(AG14,AE14,AC14,AA14,Y14,W14,U14,S14,Q14,O14,M14))</f>
        <v/>
      </c>
      <c r="AO14" s="234">
        <f>SUM(AG15,AE15,AC15,AA15,Y15,W15,U15,S15,Q15,O15,M15)</f>
        <v>0</v>
      </c>
      <c r="AP14" s="234">
        <f>SUM(AH15,AF15,AD15,AB15,Z15,X15,V15,T15,R15,P15,N15)</f>
        <v>0</v>
      </c>
      <c r="AQ14" s="234">
        <f>AO14-AP14</f>
        <v>0</v>
      </c>
      <c r="AR14" s="226" t="str">
        <f>IF(OR(L14="",BE15=0),"",1+COUNTIF(AU15:BD15,"Less"))</f>
        <v/>
      </c>
      <c r="AS14" s="227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23" customHeight="1">
      <c r="A15" s="14"/>
      <c r="B15" s="38"/>
      <c r="C15" s="50" t="str">
        <f>C7</f>
        <v>Bay of Plenty</v>
      </c>
      <c r="D15" s="60"/>
      <c r="E15" s="51" t="s">
        <v>2</v>
      </c>
      <c r="F15" s="52">
        <v>2</v>
      </c>
      <c r="G15" s="50" t="str">
        <f>G9</f>
        <v>Wellington</v>
      </c>
      <c r="H15" s="60"/>
      <c r="I15" s="51">
        <v>3</v>
      </c>
      <c r="J15" s="58">
        <v>11</v>
      </c>
      <c r="L15" s="164"/>
      <c r="M15" s="23">
        <f>H12</f>
        <v>0</v>
      </c>
      <c r="N15" s="23">
        <f>D12</f>
        <v>0</v>
      </c>
      <c r="O15" s="23">
        <f>H57</f>
        <v>0</v>
      </c>
      <c r="P15" s="23">
        <f>D57</f>
        <v>0</v>
      </c>
      <c r="Q15" s="23">
        <f>D20</f>
        <v>0</v>
      </c>
      <c r="R15" s="23">
        <f>H20</f>
        <v>0</v>
      </c>
      <c r="S15" s="23">
        <f>H51</f>
        <v>0</v>
      </c>
      <c r="T15" s="113">
        <f>D51</f>
        <v>0</v>
      </c>
      <c r="U15" s="67"/>
      <c r="V15" s="67"/>
      <c r="W15" s="26">
        <f>IF(V17="","",V17)</f>
        <v>0</v>
      </c>
      <c r="X15" s="99">
        <f>IF(U17="","",U17)</f>
        <v>0</v>
      </c>
      <c r="Y15" s="23">
        <f>IF(V19="","",V19)</f>
        <v>0</v>
      </c>
      <c r="Z15" s="23">
        <f>IF(U19="","",U19)</f>
        <v>0</v>
      </c>
      <c r="AA15" s="23">
        <f>IF(V21="","",V21)</f>
        <v>0</v>
      </c>
      <c r="AB15" s="23">
        <f>IF(U21="","",U21)</f>
        <v>0</v>
      </c>
      <c r="AC15" s="23">
        <f>IF(V23="","",V23)</f>
        <v>0</v>
      </c>
      <c r="AD15" s="23">
        <f>IF(U23="","",U23)</f>
        <v>0</v>
      </c>
      <c r="AE15" s="23">
        <f>IF(V25="","",V25)</f>
        <v>0</v>
      </c>
      <c r="AF15" s="23">
        <f>IF(U25="","",U25)</f>
        <v>0</v>
      </c>
      <c r="AG15" s="23" t="str">
        <f>IF(V27="","",V27)</f>
        <v/>
      </c>
      <c r="AH15" s="23" t="str">
        <f>IF(U27="","",U27)</f>
        <v/>
      </c>
      <c r="AI15" s="226"/>
      <c r="AJ15" s="231"/>
      <c r="AK15" s="231"/>
      <c r="AL15" s="231"/>
      <c r="AM15" s="231"/>
      <c r="AN15" s="232"/>
      <c r="AO15" s="234"/>
      <c r="AP15" s="234"/>
      <c r="AQ15" s="234"/>
      <c r="AR15" s="226"/>
      <c r="AS15" s="227"/>
      <c r="AU15" s="19" t="str">
        <f>IF(BE7=0,"",IF(AN14&lt;AN6,"Less","Greater"))</f>
        <v/>
      </c>
      <c r="AV15" s="19" t="str">
        <f>IF(BE9=0,"",IF(AN14&lt;AN8,"Less","Greater"))</f>
        <v/>
      </c>
      <c r="AW15" s="19" t="str">
        <f>IF(BE11=0,"",IF(AN14&lt;AN10,"Less","Greater"))</f>
        <v/>
      </c>
      <c r="AX15" s="19" t="str">
        <f>IF(BE13=0,"",IF(AN14&lt;AN12,"Less","Greater"))</f>
        <v/>
      </c>
      <c r="AY15" s="19" t="s">
        <v>23</v>
      </c>
      <c r="AZ15" s="19" t="str">
        <f>IF(BE17=0,"",IF(AN14&lt;AN16,"Less","Greater"))</f>
        <v/>
      </c>
      <c r="BA15" s="19" t="str">
        <f>IF(BE19=0,"",IF(AN14&lt;AN18,"Less","Greater"))</f>
        <v/>
      </c>
      <c r="BB15" s="19" t="str">
        <f>IF(BE21=0,"",IF(AN14&lt;AN20,"Less","Greater"))</f>
        <v/>
      </c>
      <c r="BC15" s="19" t="str">
        <f>IF(BE23=0,"",IF(AN14&lt;AN22,"Less","Greater"))</f>
        <v/>
      </c>
      <c r="BD15" s="19" t="str">
        <f>IF(BE25=0,"",IF(AN14&lt;AN24,"Less","Greater"))</f>
        <v/>
      </c>
      <c r="BE15" s="19">
        <f>COUNT(M14:AF14)</f>
        <v>0</v>
      </c>
    </row>
    <row r="16" spans="1:57" ht="23" customHeight="1">
      <c r="A16" s="14"/>
      <c r="B16" s="38">
        <v>8</v>
      </c>
      <c r="C16" s="50" t="str">
        <f>C8</f>
        <v>Auckland</v>
      </c>
      <c r="D16" s="60"/>
      <c r="E16" s="51" t="s">
        <v>2</v>
      </c>
      <c r="F16" s="52">
        <v>7</v>
      </c>
      <c r="G16" s="50" t="str">
        <f>C9</f>
        <v>Nelson</v>
      </c>
      <c r="H16" s="60"/>
      <c r="I16" s="51">
        <v>4</v>
      </c>
      <c r="J16" s="58">
        <v>11</v>
      </c>
      <c r="L16" s="164" t="str">
        <f>G5</f>
        <v>Canterbury</v>
      </c>
      <c r="M16" s="230" t="str">
        <f>IF(AND(M17="",N17=""),"",IF(AND(M17=0,N17=0),"",IF(M17=N17,2,IF(M17="F",0,IF(N17="F",3,IF(M17&gt;N17,3,IF(M17&lt;N17,1,"")))))))</f>
        <v/>
      </c>
      <c r="N16" s="230"/>
      <c r="O16" s="230" t="str">
        <f>IF(AND(O17="",P17=""),"",IF(AND(O17=0,P17=0),"",IF(O17=P17,2,IF(O17="F",0,IF(P17="F",3,IF(O17&gt;P17,3,IF(O17&lt;P17,1,"")))))))</f>
        <v/>
      </c>
      <c r="P16" s="230"/>
      <c r="Q16" s="230" t="str">
        <f>IF(AND(Q17="",R17=""),"",IF(AND(Q17=0,R17=0),"",IF(Q17=R17,2,IF(Q17="F",0,IF(R17="F",3,IF(Q17&gt;R17,3,IF(Q17&lt;R17,1,"")))))))</f>
        <v/>
      </c>
      <c r="R16" s="230"/>
      <c r="S16" s="230" t="str">
        <f>IF(AND(S17="",T17=""),"",IF(AND(S17=0,T17=0),"",IF(S17=T17,2,IF(S17="F",0,IF(T17="F",3,IF(S17&gt;T17,3,IF(S17&lt;T17,1,"")))))))</f>
        <v/>
      </c>
      <c r="T16" s="230"/>
      <c r="U16" s="228" t="str">
        <f>IF(AND(U17="",V17=""),"",IF(AND(U17=0,V17=0),"",IF(U17=V17,2,IF(U17="F",0,IF(V17="F",3,IF(U17&gt;V17,3,IF(U17&lt;V17,1,"")))))))</f>
        <v/>
      </c>
      <c r="V16" s="229"/>
      <c r="W16" s="211"/>
      <c r="X16" s="211"/>
      <c r="Y16" s="155" t="str">
        <f>IF(AND(Y17="",Z17=""),"",IF(AND(Y17=0,Z17=0),"",IF(Y17=Z17,2,IF(Y17="F",0,IF(Z17="F",3,IF(Y17&gt;Z17,3,IF(Y17&lt;Z17,1,"")))))))</f>
        <v/>
      </c>
      <c r="Z16" s="230"/>
      <c r="AA16" s="230" t="str">
        <f>IF(AND(AA17="",AB17=""),"",IF(AND(AA17=0,AB17=0),"",IF(AA17=AB17,2,IF(AA17="F",0,IF(AB17="F",3,IF(AA17&gt;AB17,3,IF(AA17&lt;AB17,1,"")))))))</f>
        <v/>
      </c>
      <c r="AB16" s="230"/>
      <c r="AC16" s="230" t="str">
        <f>IF(AND(AC17="",AD17=""),"",IF(AND(AC17=0,AD17=0),"",IF(AC17=AD17,2,IF(AC17="F",0,IF(AD17="F",3,IF(AC17&gt;AD17,3,IF(AC17&lt;AD17,1,"")))))))</f>
        <v/>
      </c>
      <c r="AD16" s="230"/>
      <c r="AE16" s="230" t="str">
        <f>IF(AND(AE17="",AF17=""),"",IF(AND(AE17=0,AF17=0),"",IF(AE17=AF17,2,IF(AE17="F",0,IF(AF17="F",3,IF(AE17&gt;AF17,3,IF(AE17&lt;AF17,1,"")))))))</f>
        <v/>
      </c>
      <c r="AF16" s="230"/>
      <c r="AG16" s="230" t="str">
        <f>IF(AND(AG17="",AH17=""),"",IF(AND(AG17=0,AH17=0),"",IF(AG17=AH17,2,IF(AG17="F",0,IF(AH17="F",3,IF(AG17&gt;AH17,3,IF(AG17&lt;AH17,1,"")))))))</f>
        <v/>
      </c>
      <c r="AH16" s="230"/>
      <c r="AI16" s="226">
        <f>COUNTIF(M16:AF16,"&lt;4")</f>
        <v>0</v>
      </c>
      <c r="AJ16" s="231">
        <f>COUNTIF(M16:AG16,"3")</f>
        <v>0</v>
      </c>
      <c r="AK16" s="231">
        <f>COUNTIF(M16:AG16,"2")</f>
        <v>0</v>
      </c>
      <c r="AL16" s="231">
        <f>COUNTIF(M16:AG16,"1")</f>
        <v>0</v>
      </c>
      <c r="AM16" s="231">
        <f>COUNTIF(M16:AG16,"0")</f>
        <v>0</v>
      </c>
      <c r="AN16" s="232" t="str">
        <f>IF(OR(L16="",BE17=0),"",SUM(AG16,AE16,AC16,AA16,Y16,W16,U16,S16,Q16,O16,M16))</f>
        <v/>
      </c>
      <c r="AO16" s="234">
        <f>SUM(AG17,AE17,AC17,AA17,Y17,W17,U17,S17,Q17,O17,M17)</f>
        <v>0</v>
      </c>
      <c r="AP16" s="234">
        <f>SUM(AH17,AF17,AD17,AB17,Z17,X17,V17,T17,R17,P17,N17)</f>
        <v>0</v>
      </c>
      <c r="AQ16" s="234">
        <f>AO16-AP16</f>
        <v>0</v>
      </c>
      <c r="AR16" s="226" t="str">
        <f>IF(OR(L16="",BE17=0),"",1+COUNTIF(AU17:BD17,"Less"))</f>
        <v/>
      </c>
      <c r="AS16" s="227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25" customHeight="1">
      <c r="A17" s="14"/>
      <c r="B17" s="38"/>
      <c r="C17" s="50"/>
      <c r="D17" s="61"/>
      <c r="E17" s="51"/>
      <c r="F17" s="52"/>
      <c r="G17" s="50"/>
      <c r="H17" s="61"/>
      <c r="I17" s="51"/>
      <c r="J17" s="58"/>
      <c r="L17" s="164"/>
      <c r="M17" s="23">
        <f>H5</f>
        <v>0</v>
      </c>
      <c r="N17" s="23">
        <f>D5</f>
        <v>0</v>
      </c>
      <c r="O17" s="23">
        <f>D21</f>
        <v>0</v>
      </c>
      <c r="P17" s="23">
        <f>H21</f>
        <v>0</v>
      </c>
      <c r="Q17" s="23">
        <f>H50</f>
        <v>0</v>
      </c>
      <c r="R17" s="23">
        <f>D50</f>
        <v>0</v>
      </c>
      <c r="S17" s="23">
        <f>D13</f>
        <v>0</v>
      </c>
      <c r="T17" s="23">
        <f>H13</f>
        <v>0</v>
      </c>
      <c r="U17" s="23">
        <f>H44</f>
        <v>0</v>
      </c>
      <c r="V17" s="113">
        <f>D44</f>
        <v>0</v>
      </c>
      <c r="W17" s="67"/>
      <c r="X17" s="67"/>
      <c r="Y17" s="26">
        <f>IF(X19="","",X19)</f>
        <v>0</v>
      </c>
      <c r="Z17" s="99">
        <f>IF(W19="","",W19)</f>
        <v>0</v>
      </c>
      <c r="AA17" s="23">
        <f>IF(X21="","",X21)</f>
        <v>0</v>
      </c>
      <c r="AB17" s="23">
        <f>IF(W21="","",W21)</f>
        <v>0</v>
      </c>
      <c r="AC17" s="23">
        <f>IF(X23="","",X23)</f>
        <v>0</v>
      </c>
      <c r="AD17" s="23">
        <f>IF(W23="","",W23)</f>
        <v>0</v>
      </c>
      <c r="AE17" s="23">
        <f>IF(X25="","",X25)</f>
        <v>0</v>
      </c>
      <c r="AF17" s="23">
        <f>IF(W25="","",W25)</f>
        <v>0</v>
      </c>
      <c r="AG17" s="23" t="str">
        <f>IF(X27="","",X27)</f>
        <v/>
      </c>
      <c r="AH17" s="23" t="str">
        <f>IF(W27="","",W27)</f>
        <v/>
      </c>
      <c r="AI17" s="226"/>
      <c r="AJ17" s="231"/>
      <c r="AK17" s="231"/>
      <c r="AL17" s="231"/>
      <c r="AM17" s="231"/>
      <c r="AN17" s="232"/>
      <c r="AO17" s="234"/>
      <c r="AP17" s="234"/>
      <c r="AQ17" s="234"/>
      <c r="AR17" s="226"/>
      <c r="AS17" s="227"/>
      <c r="AU17" s="19" t="str">
        <f>IF(BE7=0,"",IF(AN16&lt;AN6,"Less","Greater"))</f>
        <v/>
      </c>
      <c r="AV17" s="19" t="str">
        <f>IF(BE9=0,"",IF(AN16&lt;AN8,"Less","Greater"))</f>
        <v/>
      </c>
      <c r="AW17" s="19" t="str">
        <f>IF(BE11=0,"",IF(AN16&lt;AN10,"Less","Greater"))</f>
        <v/>
      </c>
      <c r="AX17" s="19" t="str">
        <f>IF(BE13=0,"",IF(AN16&lt;AN12,"Less","Greater"))</f>
        <v/>
      </c>
      <c r="AY17" s="19" t="str">
        <f>IF(BE15=0,"",IF(AN16&lt;AN14,"Less","Greater"))</f>
        <v/>
      </c>
      <c r="AZ17" s="19" t="s">
        <v>23</v>
      </c>
      <c r="BA17" s="19" t="str">
        <f>IF(BE19=0,"",IF(AN16&lt;AN18,"Less","Greater"))</f>
        <v/>
      </c>
      <c r="BB17" s="19" t="str">
        <f>IF(BE21=0,"",IF(AN16&lt;AN20,"Less","Greater"))</f>
        <v/>
      </c>
      <c r="BC17" s="19" t="str">
        <f>IF(BE23=0,"",IF(AN16&lt;AN22,"Less","Greater"))</f>
        <v/>
      </c>
      <c r="BD17" s="19" t="str">
        <f>IF(BE25=0,"",IF(AN16&lt;AN24,"Less","Greater"))</f>
        <v/>
      </c>
      <c r="BE17" s="19">
        <f>COUNT(M16:AF16)</f>
        <v>0</v>
      </c>
    </row>
    <row r="18" spans="1:57" ht="25" customHeight="1">
      <c r="B18" s="38"/>
      <c r="C18" s="143"/>
      <c r="D18" s="143"/>
      <c r="E18" s="143"/>
      <c r="F18" s="143"/>
      <c r="G18" s="143"/>
      <c r="H18" s="9"/>
      <c r="I18" s="5"/>
      <c r="J18" s="79"/>
      <c r="L18" s="164" t="str">
        <f>C9</f>
        <v>Nelson</v>
      </c>
      <c r="M18" s="230" t="str">
        <f>IF(AND(M19="",N19=""),"",IF(AND(M19=0,N19=0),"",IF(M19=N19,2,IF(M19="F",0,IF(N19="F",3,IF(M19&gt;N19,3,IF(M19&lt;N19,1,"")))))))</f>
        <v/>
      </c>
      <c r="N18" s="230"/>
      <c r="O18" s="230" t="str">
        <f>IF(AND(O19="",P19=""),"",IF(AND(O19=0,P19=0),"",IF(O19=P19,2,IF(O19="F",0,IF(P19="F",3,IF(O19&gt;P19,3,IF(O19&lt;P19,1,"")))))))</f>
        <v/>
      </c>
      <c r="P18" s="230"/>
      <c r="Q18" s="230" t="str">
        <f>IF(AND(Q19="",R19=""),"",IF(AND(Q19=0,R19=0),"",IF(Q19=R19,2,IF(Q19="F",0,IF(R19="F",3,IF(Q19&gt;R19,3,IF(Q19&lt;R19,1,"")))))))</f>
        <v/>
      </c>
      <c r="R18" s="230"/>
      <c r="S18" s="230" t="str">
        <f>IF(AND(S19="",T19=""),"",IF(AND(S19=0,T19=0),"",IF(S19=T19,2,IF(S19="F",0,IF(T19="F",3,IF(S19&gt;T19,3,IF(S19&lt;T19,1,"")))))))</f>
        <v/>
      </c>
      <c r="T18" s="230"/>
      <c r="U18" s="230" t="str">
        <f>IF(AND(U19="",V19=""),"",IF(AND(U19=0,V19=0),"",IF(U19=V19,2,IF(U19="F",0,IF(V19="F",3,IF(U19&gt;V19,3,IF(U19&lt;V19,1,"")))))))</f>
        <v/>
      </c>
      <c r="V18" s="230"/>
      <c r="W18" s="228" t="str">
        <f>IF(AND(W19="",X19=""),"",IF(AND(W19=0,X19=0),"",IF(W19=X19,2,IF(W19="F",0,IF(X19="F",3,IF(W19&gt;X19,3,IF(W19&lt;X19,1,"")))))))</f>
        <v/>
      </c>
      <c r="X18" s="229"/>
      <c r="Y18" s="211"/>
      <c r="Z18" s="211"/>
      <c r="AA18" s="155" t="str">
        <f>IF(AND(AA19="",AB19=""),"",IF(AND(AA19=0,AB19=0),"",IF(AA19=AB19,2,IF(AA19="F",0,IF(AB19="F",3,IF(AA19&gt;AB19,3,IF(AA19&lt;AB19,1,"")))))))</f>
        <v/>
      </c>
      <c r="AB18" s="230"/>
      <c r="AC18" s="230" t="str">
        <f>IF(AND(AC19="",AD19=""),"",IF(AND(AC19=0,AD19=0),"",IF(AC19=AD19,2,IF(AC19="F",0,IF(AD19="F",3,IF(AC19&gt;AD19,3,IF(AC19&lt;AD19,1,"")))))))</f>
        <v/>
      </c>
      <c r="AD18" s="230"/>
      <c r="AE18" s="230" t="str">
        <f>IF(AND(AE19="",AF19=""),"",IF(AND(AE19=0,AF19=0),"",IF(AE19=AF19,2,IF(AE19="F",0,IF(AF19="F",3,IF(AE19&gt;AF19,3,IF(AE19&lt;AF19,1,"")))))))</f>
        <v/>
      </c>
      <c r="AF18" s="230"/>
      <c r="AG18" s="230" t="str">
        <f>IF(AND(AG19="",AH19=""),"",IF(AND(AG19=0,AH19=0),"",IF(AG19=AH19,2,IF(AG19="F",0,IF(AH19="F",3,IF(AG19&gt;AH19,3,IF(AG19&lt;AH19,1,"")))))))</f>
        <v/>
      </c>
      <c r="AH18" s="230"/>
      <c r="AI18" s="226">
        <f>COUNTIF(M18:AF18,"&lt;4")</f>
        <v>0</v>
      </c>
      <c r="AJ18" s="231">
        <f>COUNTIF(M18:AG18,"3")</f>
        <v>0</v>
      </c>
      <c r="AK18" s="231">
        <f>COUNTIF(M18:AG18,"2")</f>
        <v>0</v>
      </c>
      <c r="AL18" s="231">
        <f>COUNTIF(M18:AG18,"1")</f>
        <v>0</v>
      </c>
      <c r="AM18" s="231">
        <f>COUNTIF(M18:AG18,"0")</f>
        <v>0</v>
      </c>
      <c r="AN18" s="232" t="str">
        <f>IF(OR(L18="",BE19=0),"",SUM(AG18,AE18,AC18,AA18,Y18,W18,U18,S18,Q18,O18,M18))</f>
        <v/>
      </c>
      <c r="AO18" s="234">
        <f>SUM(AG19,AE19,AC19,AA19,Y19,W19,U19,S19,Q19,O19,M19)</f>
        <v>0</v>
      </c>
      <c r="AP18" s="234">
        <f>SUM(AH19,AF19,AD19,AB19,Z19,X19,V19,T19,R19,P19,N19)</f>
        <v>0</v>
      </c>
      <c r="AQ18" s="234">
        <f>AO18-AP18</f>
        <v>0</v>
      </c>
      <c r="AR18" s="226" t="str">
        <f>IF(OR(L18="",BE19=0),"",1+COUNTIF(AU19:BD19,"Less"))</f>
        <v/>
      </c>
      <c r="AS18" s="227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23" customHeight="1">
      <c r="A19" s="14" t="s">
        <v>5</v>
      </c>
      <c r="B19" s="38">
        <v>1</v>
      </c>
      <c r="C19" s="50" t="str">
        <f>C12</f>
        <v>Kapiti Horowhenua</v>
      </c>
      <c r="D19" s="60"/>
      <c r="E19" s="51" t="s">
        <v>2</v>
      </c>
      <c r="F19" s="52">
        <v>4</v>
      </c>
      <c r="G19" s="50" t="str">
        <f>G13</f>
        <v>Otago</v>
      </c>
      <c r="H19" s="60"/>
      <c r="I19" s="51">
        <v>5</v>
      </c>
      <c r="J19" s="58">
        <v>1</v>
      </c>
      <c r="L19" s="164"/>
      <c r="M19" s="23">
        <f>H40</f>
        <v>0</v>
      </c>
      <c r="N19" s="23">
        <f>D40</f>
        <v>0</v>
      </c>
      <c r="O19" s="23">
        <f>D9</f>
        <v>0</v>
      </c>
      <c r="P19" s="23">
        <f>H9</f>
        <v>0</v>
      </c>
      <c r="Q19" s="23">
        <f>H34</f>
        <v>0</v>
      </c>
      <c r="R19" s="23">
        <f>D34</f>
        <v>0</v>
      </c>
      <c r="S19" s="23">
        <f>D64</f>
        <v>0</v>
      </c>
      <c r="T19" s="23">
        <f>H64</f>
        <v>0</v>
      </c>
      <c r="U19" s="23">
        <f>H28</f>
        <v>0</v>
      </c>
      <c r="V19" s="23">
        <f>D28</f>
        <v>0</v>
      </c>
      <c r="W19" s="23">
        <f>D56</f>
        <v>0</v>
      </c>
      <c r="X19" s="113">
        <f>H56</f>
        <v>0</v>
      </c>
      <c r="Y19" s="67"/>
      <c r="Z19" s="67"/>
      <c r="AA19" s="26">
        <f>IF(Z21="","",Z21)</f>
        <v>0</v>
      </c>
      <c r="AB19" s="99">
        <f>IF(Y21="","",Y21)</f>
        <v>0</v>
      </c>
      <c r="AC19" s="23">
        <f>IF(Z23="","",Z23)</f>
        <v>0</v>
      </c>
      <c r="AD19" s="23">
        <f>IF(Y23="","",Y23)</f>
        <v>0</v>
      </c>
      <c r="AE19" s="23">
        <f>IF(Z25="","",Z25)</f>
        <v>0</v>
      </c>
      <c r="AF19" s="23">
        <f>IF(Y25="","",Y25)</f>
        <v>0</v>
      </c>
      <c r="AG19" s="23" t="str">
        <f>IF(Z27="","",Z27)</f>
        <v/>
      </c>
      <c r="AH19" s="23" t="str">
        <f>IF(Y27="","",Y27)</f>
        <v/>
      </c>
      <c r="AI19" s="226"/>
      <c r="AJ19" s="231"/>
      <c r="AK19" s="231"/>
      <c r="AL19" s="231"/>
      <c r="AM19" s="231"/>
      <c r="AN19" s="232"/>
      <c r="AO19" s="234"/>
      <c r="AP19" s="234"/>
      <c r="AQ19" s="234"/>
      <c r="AR19" s="226"/>
      <c r="AS19" s="227"/>
      <c r="AU19" s="19" t="str">
        <f>IF(BE7=0,"",IF(AN18&lt;AN6,"Less","Greater"))</f>
        <v/>
      </c>
      <c r="AV19" s="19" t="str">
        <f>IF(BE9=0,"",IF(AN18&lt;AN8,"Less","Greater"))</f>
        <v/>
      </c>
      <c r="AW19" s="19" t="str">
        <f>IF(BE11=0,"",IF(AN18&lt;AN10,"Less","Greater"))</f>
        <v/>
      </c>
      <c r="AX19" s="19" t="str">
        <f>IF(BE13=0,"",IF(AN18&lt;AN12,"Less","Greater"))</f>
        <v/>
      </c>
      <c r="AY19" s="19" t="str">
        <f>IF(BE15=0,"",IF(AN18&lt;AN14,"Less","Greater"))</f>
        <v/>
      </c>
      <c r="AZ19" s="19" t="str">
        <f>IF(BE17=0,"",IF(AN18&lt;AN16,"Less","Greater"))</f>
        <v/>
      </c>
      <c r="BA19" s="19" t="s">
        <v>23</v>
      </c>
      <c r="BB19" s="19" t="str">
        <f>IF(BE21=0,"",IF(AN18&lt;AN20,"Less","Greater"))</f>
        <v/>
      </c>
      <c r="BC19" s="19" t="str">
        <f>IF(BE23=0,"",IF(AN18&lt;AN22,"Less","Greater"))</f>
        <v/>
      </c>
      <c r="BD19" s="19" t="str">
        <f>IF(BE25=0,"",IF(AN18&lt;AN24,"Less","Greater"))</f>
        <v/>
      </c>
      <c r="BE19" s="19">
        <f>COUNT(M18:AF18)</f>
        <v>0</v>
      </c>
    </row>
    <row r="20" spans="1:57" ht="23" customHeight="1">
      <c r="A20" s="15"/>
      <c r="B20" s="38">
        <v>5</v>
      </c>
      <c r="C20" s="50" t="str">
        <f>G12</f>
        <v>Bye</v>
      </c>
      <c r="D20" s="60"/>
      <c r="E20" s="51" t="s">
        <v>2</v>
      </c>
      <c r="F20" s="52">
        <v>3</v>
      </c>
      <c r="G20" s="50" t="str">
        <f>G14</f>
        <v>Counties</v>
      </c>
      <c r="H20" s="60"/>
      <c r="I20" s="51"/>
      <c r="J20" s="58"/>
      <c r="L20" s="164" t="str">
        <f>C8</f>
        <v>Auckland</v>
      </c>
      <c r="M20" s="230" t="str">
        <f>IF(AND(M21="",N21=""),"",IF(AND(M21=0,N21=0),"",IF(M21=N21,2,IF(M21="F",0,IF(N21="F",3,IF(M21&gt;N21,3,IF(M21&lt;N21,1,"")))))))</f>
        <v/>
      </c>
      <c r="N20" s="230"/>
      <c r="O20" s="230" t="str">
        <f>IF(AND(O21="",P21=""),"",IF(AND(O21=0,P21=0),"",IF(O21=P21,2,IF(O21="F",0,IF(P21="F",3,IF(O21&gt;P21,3,IF(O21&lt;P21,1,"")))))))</f>
        <v/>
      </c>
      <c r="P20" s="230"/>
      <c r="Q20" s="230" t="str">
        <f>IF(AND(Q21="",R21=""),"",IF(AND(Q21=0,R21=0),"",IF(Q21=R21,2,IF(Q21="F",0,IF(R21="F",3,IF(Q21&gt;R21,3,IF(Q21&lt;R21,1,"")))))))</f>
        <v/>
      </c>
      <c r="R20" s="230"/>
      <c r="S20" s="230" t="str">
        <f>IF(AND(S21="",T21=""),"",IF(AND(S21=0,T21=0),"",IF(S21=T21,2,IF(S21="F",0,IF(T21="F",3,IF(S21&gt;T21,3,IF(S21&lt;T21,1,"")))))))</f>
        <v/>
      </c>
      <c r="T20" s="230"/>
      <c r="U20" s="230" t="str">
        <f>IF(AND(U21="",V21=""),"",IF(AND(U21=0,V21=0),"",IF(U21=V21,2,IF(U21="F",0,IF(V21="F",3,IF(U21&gt;V21,3,IF(U21&lt;V21,1,"")))))))</f>
        <v/>
      </c>
      <c r="V20" s="230"/>
      <c r="W20" s="230" t="str">
        <f>IF(AND(W21="",X21=""),"",IF(AND(W21=0,X21=0),"",IF(W21=X21,2,IF(W21="F",0,IF(X21="F",3,IF(W21&gt;X21,3,IF(W21&lt;X21,1,"")))))))</f>
        <v/>
      </c>
      <c r="X20" s="230"/>
      <c r="Y20" s="228" t="str">
        <f>IF(AND(Y21="",Z21=""),"",IF(AND(Y21=0,Z21=0),"",IF(Y21=Z21,2,IF(Y21="F",0,IF(Z21="F",3,IF(Y21&gt;Z21,3,IF(Y21&lt;Z21,1,"")))))))</f>
        <v/>
      </c>
      <c r="Z20" s="229"/>
      <c r="AA20" s="211"/>
      <c r="AB20" s="211"/>
      <c r="AC20" s="155" t="str">
        <f>IF(AND(AC21="",AD21=""),"",IF(AND(AC21=0,AD21=0),"",IF(AC21=AD21,2,IF(AC21="F",0,IF(AD21="F",3,IF(AC21&gt;AD21,3,IF(AC21&lt;AD21,1,"")))))))</f>
        <v/>
      </c>
      <c r="AD20" s="230"/>
      <c r="AE20" s="230" t="str">
        <f>IF(AND(AE21="",AF21=""),"",IF(AND(AE21=0,AF21=0),"",IF(AE21=AF21,2,IF(AE21="F",0,IF(AF21="F",3,IF(AE21&gt;AF21,3,IF(AE21&lt;AF21,1,"")))))))</f>
        <v/>
      </c>
      <c r="AF20" s="230"/>
      <c r="AG20" s="230" t="str">
        <f>IF(AND(AG21="",AH21=""),"",IF(AND(AG21=0,AH21=0),"",IF(AG21=AH21,2,IF(AG21="F",0,IF(AH21="F",3,IF(AG21&gt;AH21,3,IF(AG21&lt;AH21,1,"")))))))</f>
        <v/>
      </c>
      <c r="AH20" s="230"/>
      <c r="AI20" s="226">
        <f>COUNTIF(M20:AF20,"&lt;4")</f>
        <v>0</v>
      </c>
      <c r="AJ20" s="231">
        <f>COUNTIF(M20:AG20,"3")</f>
        <v>0</v>
      </c>
      <c r="AK20" s="231">
        <f>COUNTIF(M20:AG20,"2")</f>
        <v>0</v>
      </c>
      <c r="AL20" s="231">
        <f>COUNTIF(M20:AG20,"1")</f>
        <v>0</v>
      </c>
      <c r="AM20" s="231">
        <f>COUNTIF(M20:AG20,"0")</f>
        <v>0</v>
      </c>
      <c r="AN20" s="232" t="str">
        <f>IF(OR(L20="",BE21=0),"",SUM(AG20,AE20,AC20,AA20,Y20,W20,U20,S20,Q20,O20,M20))</f>
        <v/>
      </c>
      <c r="AO20" s="234">
        <f>SUM(AG21,AE21,AC21,AA21,Y21,W21,U21,S21,Q21,O21,M21)</f>
        <v>0</v>
      </c>
      <c r="AP20" s="234">
        <f>SUM(AH21,AF21,AD21,AB21,Z21,X21,V21,T21,R21,P21,N21)</f>
        <v>0</v>
      </c>
      <c r="AQ20" s="234">
        <f>AO20-AP20</f>
        <v>0</v>
      </c>
      <c r="AR20" s="226" t="str">
        <f>IF(OR(L20="",BE21=0),"",1+COUNTIF(AU21:BD21,"Less"))</f>
        <v/>
      </c>
      <c r="AS20" s="227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23" customHeight="1">
      <c r="A21" s="12"/>
      <c r="B21" s="38">
        <v>6</v>
      </c>
      <c r="C21" s="50" t="str">
        <f>C13</f>
        <v>Canterbury</v>
      </c>
      <c r="D21" s="60"/>
      <c r="E21" s="51" t="s">
        <v>2</v>
      </c>
      <c r="F21" s="52">
        <v>2</v>
      </c>
      <c r="G21" s="50" t="str">
        <f>G15</f>
        <v>Wellington</v>
      </c>
      <c r="H21" s="60"/>
      <c r="I21" s="51">
        <v>6</v>
      </c>
      <c r="J21" s="57">
        <v>1</v>
      </c>
      <c r="L21" s="164"/>
      <c r="M21" s="23">
        <f>H47</f>
        <v>0</v>
      </c>
      <c r="N21" s="23">
        <f>D47</f>
        <v>0</v>
      </c>
      <c r="O21" s="23">
        <f>H41</f>
        <v>0</v>
      </c>
      <c r="P21" s="23">
        <f>D41</f>
        <v>0</v>
      </c>
      <c r="Q21" s="23">
        <f>D8</f>
        <v>0</v>
      </c>
      <c r="R21" s="23">
        <f>H8</f>
        <v>0</v>
      </c>
      <c r="S21" s="23">
        <f>H35</f>
        <v>0</v>
      </c>
      <c r="T21" s="23">
        <f>D35</f>
        <v>0</v>
      </c>
      <c r="U21" s="23">
        <f>D63</f>
        <v>0</v>
      </c>
      <c r="V21" s="23">
        <f>H63</f>
        <v>0</v>
      </c>
      <c r="W21" s="23">
        <f>H29</f>
        <v>0</v>
      </c>
      <c r="X21" s="23">
        <f>D29</f>
        <v>0</v>
      </c>
      <c r="Y21" s="23">
        <f>D16</f>
        <v>0</v>
      </c>
      <c r="Z21" s="113">
        <f>H16</f>
        <v>0</v>
      </c>
      <c r="AA21" s="67"/>
      <c r="AB21" s="67"/>
      <c r="AC21" s="26">
        <f>IF(AB23="","",AB23)</f>
        <v>0</v>
      </c>
      <c r="AD21" s="99">
        <f>IF(AA23="","",AA23)</f>
        <v>0</v>
      </c>
      <c r="AE21" s="23">
        <f>IF(AB25="","",AB25)</f>
        <v>0</v>
      </c>
      <c r="AF21" s="23">
        <f>IF(AA25="","",AA25)</f>
        <v>0</v>
      </c>
      <c r="AG21" s="23" t="str">
        <f>IF(AB27="","",AB27)</f>
        <v/>
      </c>
      <c r="AH21" s="23" t="str">
        <f>IF(AA27="","",AA27)</f>
        <v/>
      </c>
      <c r="AI21" s="226"/>
      <c r="AJ21" s="231"/>
      <c r="AK21" s="231"/>
      <c r="AL21" s="231"/>
      <c r="AM21" s="231"/>
      <c r="AN21" s="232"/>
      <c r="AO21" s="234"/>
      <c r="AP21" s="234"/>
      <c r="AQ21" s="234"/>
      <c r="AR21" s="226"/>
      <c r="AS21" s="227"/>
      <c r="AU21" s="19" t="str">
        <f>IF(BE7=0,"",IF(AN20&lt;AN6,"Less","Greater"))</f>
        <v/>
      </c>
      <c r="AV21" s="19" t="str">
        <f>IF(BE9=0,"",IF(AN20&lt;AN8,"Less","Greater"))</f>
        <v/>
      </c>
      <c r="AW21" s="19" t="str">
        <f>IF(BE11=0,"",IF(AN20&lt;AN10,"Less","Greater"))</f>
        <v/>
      </c>
      <c r="AX21" s="19" t="str">
        <f>IF(BE13=0,"",IF(AN20&lt;AN12,"Less","Greater"))</f>
        <v/>
      </c>
      <c r="AY21" s="19" t="str">
        <f>IF(BE15=0,"",IF(AN20&lt;AN14,"Less","Greater"))</f>
        <v/>
      </c>
      <c r="AZ21" s="19" t="str">
        <f>IF(BE17=0,"",IF(AN20&lt;AN16,"Less","Greater"))</f>
        <v/>
      </c>
      <c r="BA21" s="19" t="str">
        <f>IF(BE19=0,"",IF(AN20&lt;AN18,"Less","Greater"))</f>
        <v/>
      </c>
      <c r="BB21" s="19" t="s">
        <v>23</v>
      </c>
      <c r="BC21" s="19" t="str">
        <f>IF(BE23=0,"",IF(AN20&lt;AN22,"Less","Greater"))</f>
        <v/>
      </c>
      <c r="BD21" s="19" t="str">
        <f>IF(BE25=0,"",IF(AN20&lt;AN24,"Less","Greater"))</f>
        <v/>
      </c>
      <c r="BE21" s="19">
        <f>COUNT(M20:AF20)</f>
        <v>0</v>
      </c>
    </row>
    <row r="22" spans="1:57" ht="23" customHeight="1">
      <c r="A22" s="14"/>
      <c r="B22" s="38">
        <v>9</v>
      </c>
      <c r="C22" s="50" t="str">
        <f>C14</f>
        <v>Southland</v>
      </c>
      <c r="D22" s="60"/>
      <c r="E22" s="51" t="s">
        <v>2</v>
      </c>
      <c r="F22" s="55">
        <v>7</v>
      </c>
      <c r="G22" s="50" t="str">
        <f>G16</f>
        <v>Nelson</v>
      </c>
      <c r="H22" s="60"/>
      <c r="I22" s="51">
        <v>7</v>
      </c>
      <c r="J22" s="57">
        <v>1</v>
      </c>
      <c r="L22" s="164" t="str">
        <f>C6</f>
        <v>Southland</v>
      </c>
      <c r="M22" s="230" t="str">
        <f>IF(AND(M23="",N23=""),"",IF(AND(M23=0,N23=0),"",IF(M23=N23,2,IF(M23="F",0,IF(N23="F",3,IF(M23&gt;N23,3,IF(M23&lt;N23,1,"")))))))</f>
        <v/>
      </c>
      <c r="N22" s="230"/>
      <c r="O22" s="230" t="str">
        <f>IF(AND(O23="",P23=""),"",IF(AND(O23=0,P23=0),"",IF(O23=P23,2,IF(O23="F",0,IF(P23="F",3,IF(O23&gt;P23,3,IF(O23&lt;P23,1,"")))))))</f>
        <v/>
      </c>
      <c r="P22" s="230"/>
      <c r="Q22" s="230" t="str">
        <f>IF(AND(Q23="",R23=""),"",IF(AND(Q23=0,R23=0),"",IF(Q23=R23,2,IF(Q23="F",0,IF(R23="F",3,IF(Q23&gt;R23,3,IF(Q23&lt;R23,1,"")))))))</f>
        <v/>
      </c>
      <c r="R22" s="230"/>
      <c r="S22" s="230" t="str">
        <f>IF(AND(S23="",T23=""),"",IF(AND(S23=0,T23=0),"",IF(S23=T23,2,IF(S23="F",0,IF(T23="F",3,IF(S23&gt;T23,3,IF(S23&lt;T23,1,"")))))))</f>
        <v/>
      </c>
      <c r="T22" s="230"/>
      <c r="U22" s="230" t="str">
        <f>IF(AND(U23="",V23=""),"",IF(AND(U23=0,V23=0),"",IF(U23=V23,2,IF(U23="F",0,IF(V23="F",3,IF(U23&gt;V23,3,IF(U23&lt;V23,1,"")))))))</f>
        <v/>
      </c>
      <c r="V22" s="230"/>
      <c r="W22" s="230" t="str">
        <f>IF(AND(W23="",X23=""),"",IF(AND(W23=0,X23=0),"",IF(W23=X23,2,IF(W23="F",0,IF(X23="F",3,IF(W23&gt;X23,3,IF(W23&lt;X23,1,"")))))))</f>
        <v/>
      </c>
      <c r="X22" s="230"/>
      <c r="Y22" s="230" t="str">
        <f>IF(AND(Y23="",Z23=""),"",IF(AND(Y23=0,Z23=0),"",IF(Y23=Z23,2,IF(Y23="F",0,IF(Z23="F",3,IF(Y23&gt;Z23,3,IF(Y23&lt;Z23,1,"")))))))</f>
        <v/>
      </c>
      <c r="Z22" s="230"/>
      <c r="AA22" s="228" t="str">
        <f>IF(AND(AA23="",AB23=""),"",IF(AND(AA23=0,AB23=0),"",IF(AA23=AB23,2,IF(AA23="F",0,IF(AB23="F",3,IF(AA23&gt;AB23,3,IF(AA23&lt;AB23,1,"")))))))</f>
        <v/>
      </c>
      <c r="AB22" s="229"/>
      <c r="AC22" s="211"/>
      <c r="AD22" s="211"/>
      <c r="AE22" s="155" t="str">
        <f>IF(AND(AE23="",AF23=""),"",IF(AND(AE23=0,AF23=0),"",IF(AE23=AF23,2,IF(AE23="F",0,IF(AF23="F",3,IF(AE23&gt;AF23,3,IF(AE23&lt;AF23,1,"")))))))</f>
        <v/>
      </c>
      <c r="AF22" s="230"/>
      <c r="AG22" s="230" t="str">
        <f>IF(AND(AG23="",AH23=""),"",IF(AND(AG23=0,AH23=0),"",IF(AG23=AH23,2,IF(AG23="F",0,IF(AH23="F",3,IF(AG23&gt;AH23,3,IF(AG23&lt;AH23,1,"")))))))</f>
        <v/>
      </c>
      <c r="AH22" s="230"/>
      <c r="AI22" s="226">
        <f>COUNTIF(M22:AF22,"&lt;4")</f>
        <v>0</v>
      </c>
      <c r="AJ22" s="231">
        <f>COUNTIF(M22:AG22,"3")</f>
        <v>0</v>
      </c>
      <c r="AK22" s="231">
        <f>COUNTIF(M22:AG22,"2")</f>
        <v>0</v>
      </c>
      <c r="AL22" s="231">
        <f>COUNTIF(M22:AG22,"1")</f>
        <v>0</v>
      </c>
      <c r="AM22" s="231">
        <f>COUNTIF(M22:AG22,"0")</f>
        <v>0</v>
      </c>
      <c r="AN22" s="232" t="str">
        <f>IF(OR(L22="",BE23=0),"",SUM(AG22,AE22,AC22,AA22,Y22,W22,U22,S22,Q22,O22,M22))</f>
        <v/>
      </c>
      <c r="AO22" s="234">
        <f>SUM(AG23,AE23,AC23,AA23,Y23,W23,U23,S23,Q23,O23,M23)</f>
        <v>0</v>
      </c>
      <c r="AP22" s="234">
        <f>SUM(AH23,AF23,AD23,AB23,Z23,X23,V23,T23,R23,P23,N23)</f>
        <v>0</v>
      </c>
      <c r="AQ22" s="234">
        <f>AO22-AP22</f>
        <v>0</v>
      </c>
      <c r="AR22" s="226" t="str">
        <f>IF(OR(L22="",BE23=0),"",1+COUNTIF(AU23:BD23,"Less"))</f>
        <v/>
      </c>
      <c r="AS22" s="227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23" customHeight="1">
      <c r="A23" s="14"/>
      <c r="B23" s="38"/>
      <c r="C23" s="50" t="str">
        <f>C15</f>
        <v>Bay of Plenty</v>
      </c>
      <c r="D23" s="60"/>
      <c r="E23" s="51" t="s">
        <v>2</v>
      </c>
      <c r="F23" s="55">
        <v>8</v>
      </c>
      <c r="G23" s="50" t="str">
        <f>C16</f>
        <v>Auckland</v>
      </c>
      <c r="H23" s="60"/>
      <c r="I23" s="51">
        <v>8</v>
      </c>
      <c r="J23" s="57">
        <v>1</v>
      </c>
      <c r="L23" s="164"/>
      <c r="M23" s="23">
        <f>H61</f>
        <v>0</v>
      </c>
      <c r="N23" s="23">
        <f>D61</f>
        <v>0</v>
      </c>
      <c r="O23" s="23">
        <f>H49</f>
        <v>0</v>
      </c>
      <c r="P23" s="23">
        <f>D49</f>
        <v>0</v>
      </c>
      <c r="Q23" s="23">
        <f>D14</f>
        <v>0</v>
      </c>
      <c r="R23" s="23">
        <f>H14</f>
        <v>0</v>
      </c>
      <c r="S23" s="23">
        <f>H43</f>
        <v>0</v>
      </c>
      <c r="T23" s="23">
        <f>D43</f>
        <v>0</v>
      </c>
      <c r="U23" s="23">
        <f>D6</f>
        <v>0</v>
      </c>
      <c r="V23" s="23">
        <f>H6</f>
        <v>0</v>
      </c>
      <c r="W23" s="23">
        <f>H37</f>
        <v>0</v>
      </c>
      <c r="X23" s="23">
        <f>D37</f>
        <v>0</v>
      </c>
      <c r="Y23" s="23">
        <f>D22</f>
        <v>0</v>
      </c>
      <c r="Z23" s="23">
        <f>H22</f>
        <v>0</v>
      </c>
      <c r="AA23" s="23">
        <f>H55</f>
        <v>0</v>
      </c>
      <c r="AB23" s="113">
        <f>D55</f>
        <v>0</v>
      </c>
      <c r="AC23" s="67"/>
      <c r="AD23" s="67"/>
      <c r="AE23" s="26">
        <f>IF(AD25="","",AD25)</f>
        <v>0</v>
      </c>
      <c r="AF23" s="99">
        <f>IF(AC25="","",AC25)</f>
        <v>0</v>
      </c>
      <c r="AG23" s="23" t="str">
        <f>IF(AD27="","",AD27)</f>
        <v/>
      </c>
      <c r="AH23" s="23" t="str">
        <f>IF(AC27="","",AC27)</f>
        <v/>
      </c>
      <c r="AI23" s="226"/>
      <c r="AJ23" s="231"/>
      <c r="AK23" s="231"/>
      <c r="AL23" s="231"/>
      <c r="AM23" s="231"/>
      <c r="AN23" s="232"/>
      <c r="AO23" s="234"/>
      <c r="AP23" s="234"/>
      <c r="AQ23" s="234"/>
      <c r="AR23" s="226"/>
      <c r="AS23" s="227"/>
      <c r="AU23" s="19" t="str">
        <f>IF(BE7=0,"",IF(AN22&lt;AN6,"Less","Greater"))</f>
        <v/>
      </c>
      <c r="AV23" s="19" t="str">
        <f>IF(BE9=0,"",IF(AN22&lt;AN8,"Less","Greater"))</f>
        <v/>
      </c>
      <c r="AW23" s="19" t="str">
        <f>IF(BE11=0,"",IF(AN22&lt;AN10,"Less","Greater"))</f>
        <v/>
      </c>
      <c r="AX23" s="19" t="str">
        <f>IF(BE13=0,"",IF(AN22&lt;AN12,"Less","Greater"))</f>
        <v/>
      </c>
      <c r="AY23" s="19" t="str">
        <f>IF(BE15=0,"",IF(AN22&lt;AN14,"Less","Greater"))</f>
        <v/>
      </c>
      <c r="AZ23" s="19" t="str">
        <f>IF(BE17=0,"",IF(AN22&lt;AN16,"Less","Greater"))</f>
        <v/>
      </c>
      <c r="BA23" s="19" t="str">
        <f>IF(BE19=0,"",IF(AN22&lt;AN18,"Less","Greater"))</f>
        <v/>
      </c>
      <c r="BB23" s="19" t="str">
        <f>IF(BE21=0,"",IF(AN22&lt;AN20,"Less","Greater"))</f>
        <v/>
      </c>
      <c r="BC23" s="19" t="s">
        <v>23</v>
      </c>
      <c r="BD23" s="19" t="str">
        <f>IF(BE25=0,"",IF(AN22&lt;AN24,"Less","Greater"))</f>
        <v/>
      </c>
      <c r="BE23" s="19">
        <f>COUNT(M22:AF22)</f>
        <v>0</v>
      </c>
    </row>
    <row r="24" spans="1:57">
      <c r="A24" s="14"/>
      <c r="B24" s="38"/>
      <c r="C24" s="50"/>
      <c r="D24" s="61"/>
      <c r="E24" s="51"/>
      <c r="F24" s="55"/>
      <c r="G24" s="50"/>
      <c r="H24" s="61"/>
      <c r="I24" s="51"/>
      <c r="J24" s="57"/>
      <c r="L24" s="164" t="str">
        <f>C7</f>
        <v>Bay of Plenty</v>
      </c>
      <c r="M24" s="230" t="str">
        <f>IF(AND(M25="",N25=""),"",IF(AND(M25=0,N25=0),"",IF(M25=N25,2,IF(M25="F",0,IF(N25="F",3,IF(M25&gt;N25,3,IF(M25&lt;N25,1,"")))))))</f>
        <v/>
      </c>
      <c r="N24" s="230"/>
      <c r="O24" s="230" t="str">
        <f>IF(AND(O25="",P25=""),"",IF(AND(O25=0,P25=0),"",IF(O25=P25,2,IF(O25="F",0,IF(P25="F",3,IF(O25&gt;P25,3,IF(O25&lt;P25,1,"")))))))</f>
        <v/>
      </c>
      <c r="P24" s="230"/>
      <c r="Q24" s="230" t="str">
        <f>IF(AND(Q25="",R25=""),"",IF(AND(Q25=0,R25=0),"",IF(Q25=R25,2,IF(Q25="F",0,IF(R25="F",3,IF(Q25&gt;R25,3,IF(Q25&lt;R25,1,"")))))))</f>
        <v/>
      </c>
      <c r="R24" s="230"/>
      <c r="S24" s="230" t="str">
        <f>IF(AND(S25="",T25=""),"",IF(AND(S25=0,T25=0),"",IF(S25=T25,2,IF(S25="F",0,IF(T25="F",3,IF(S25&gt;T25,3,IF(S25&lt;T25,1,"")))))))</f>
        <v/>
      </c>
      <c r="T24" s="230"/>
      <c r="U24" s="230" t="str">
        <f>IF(AND(U25="",V25=""),"",IF(AND(U25=0,V25=0),"",IF(U25=V25,2,IF(U25="F",0,IF(V25="F",3,IF(U25&gt;V25,3,IF(U25&lt;V25,1,"")))))))</f>
        <v/>
      </c>
      <c r="V24" s="230"/>
      <c r="W24" s="230" t="str">
        <f>IF(AND(W25="",X25=""),"",IF(AND(W25=0,X25=0),"",IF(W25=X25,2,IF(W25="F",0,IF(X25="F",3,IF(W25&gt;X25,3,IF(W25&lt;X25,1,"")))))))</f>
        <v/>
      </c>
      <c r="X24" s="230"/>
      <c r="Y24" s="230" t="str">
        <f>IF(AND(Y25="",Z25=""),"",IF(AND(Y25=0,Z25=0),"",IF(Y25=Z25,2,IF(Y25="F",0,IF(Z25="F",3,IF(Y25&gt;Z25,3,IF(Y25&lt;Z25,1,"")))))))</f>
        <v/>
      </c>
      <c r="Z24" s="230"/>
      <c r="AA24" s="230" t="str">
        <f>IF(AND(AA25="",AB25=""),"",IF(AND(AA25=0,AB25=0),"",IF(AA25=AB25,2,IF(AA25="F",0,IF(AB25="F",3,IF(AA25&gt;AB25,3,IF(AA25&lt;AB25,1,"")))))))</f>
        <v/>
      </c>
      <c r="AB24" s="230"/>
      <c r="AC24" s="228" t="str">
        <f>IF(AND(AC25="",AD25=""),"",IF(AND(AC25=0,AD25=0),"",IF(AC25=AD25,2,IF(AC25="F",0,IF(AD25="F",3,IF(AC25&gt;AD25,3,IF(AC25&lt;AD25,1,"")))))))</f>
        <v/>
      </c>
      <c r="AD24" s="229"/>
      <c r="AE24" s="211"/>
      <c r="AF24" s="211"/>
      <c r="AG24" s="155" t="str">
        <f>IF(AND(AG25="",AH25=""),"",IF(AND(AG25=0,AH25=0),"",IF(AG25=AH25,2,IF(AG25="F",0,IF(AH25="F",3,IF(AG25&gt;AH25,3,IF(AG25&lt;AH25,1,"")))))))</f>
        <v/>
      </c>
      <c r="AH24" s="230"/>
      <c r="AI24" s="226">
        <f>COUNTIF(M24:AF24,"&lt;4")</f>
        <v>0</v>
      </c>
      <c r="AJ24" s="231">
        <f>COUNTIF(M24:AG24,"3")</f>
        <v>0</v>
      </c>
      <c r="AK24" s="231">
        <f>COUNTIF(M24:AG24,"2")</f>
        <v>0</v>
      </c>
      <c r="AL24" s="231">
        <f>COUNTIF(M24:AG24,"1")</f>
        <v>0</v>
      </c>
      <c r="AM24" s="231">
        <f>COUNTIF(M24:AG24,"0")</f>
        <v>0</v>
      </c>
      <c r="AN24" s="232" t="str">
        <f>IF(OR(L24="",BE25=0),"",SUM(AG24,AE24,AC24,AA24,Y24,W24,U24,S24,Q24,O24,M24))</f>
        <v/>
      </c>
      <c r="AO24" s="234">
        <f>SUM(AG25,AE25,AC25,AA25,Y25,W25,U25,S25,Q25,O25,M25)</f>
        <v>0</v>
      </c>
      <c r="AP24" s="234">
        <f>SUM(AH25,AF25,AD25,AB25,Z25,X25,V25,T25,R25,P25,N25)</f>
        <v>0</v>
      </c>
      <c r="AQ24" s="234">
        <f>AO24-AP24</f>
        <v>0</v>
      </c>
      <c r="AR24" s="226" t="str">
        <f>IF(OR(L24="",BE25=0),"",1+COUNTIF(AU25:BD25,"Less"))</f>
        <v/>
      </c>
      <c r="AS24" s="227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9" thickBot="1">
      <c r="B25" s="38"/>
      <c r="C25" s="143"/>
      <c r="D25" s="143"/>
      <c r="E25" s="143"/>
      <c r="F25" s="143"/>
      <c r="G25" s="143"/>
      <c r="H25" s="10"/>
      <c r="L25" s="165"/>
      <c r="M25" s="30">
        <f>H54</f>
        <v>0</v>
      </c>
      <c r="N25" s="30">
        <f>D54</f>
        <v>0</v>
      </c>
      <c r="O25" s="30">
        <f>D15</f>
        <v>0</v>
      </c>
      <c r="P25" s="30">
        <f>H15</f>
        <v>0</v>
      </c>
      <c r="Q25" s="30">
        <f>H42</f>
        <v>0</v>
      </c>
      <c r="R25" s="30">
        <f>D42</f>
        <v>0</v>
      </c>
      <c r="S25" s="30">
        <f>D7</f>
        <v>0</v>
      </c>
      <c r="T25" s="30">
        <f>H7</f>
        <v>0</v>
      </c>
      <c r="U25" s="30">
        <f>H36</f>
        <v>0</v>
      </c>
      <c r="V25" s="30">
        <f>D36</f>
        <v>0</v>
      </c>
      <c r="W25" s="30">
        <f>D62</f>
        <v>0</v>
      </c>
      <c r="X25" s="30">
        <f>H62</f>
        <v>0</v>
      </c>
      <c r="Y25" s="30">
        <f>H48</f>
        <v>0</v>
      </c>
      <c r="Z25" s="30">
        <f>D48</f>
        <v>0</v>
      </c>
      <c r="AA25" s="30">
        <f>D23</f>
        <v>0</v>
      </c>
      <c r="AB25" s="30">
        <f>H23</f>
        <v>0</v>
      </c>
      <c r="AC25" s="30">
        <f>H30</f>
        <v>0</v>
      </c>
      <c r="AD25" s="114">
        <f>D30</f>
        <v>0</v>
      </c>
      <c r="AE25" s="115"/>
      <c r="AF25" s="115"/>
      <c r="AG25" s="33" t="str">
        <f>IF(AF27="","",AF27)</f>
        <v/>
      </c>
      <c r="AH25" s="30" t="str">
        <f>IF(AE27="","",AE27)</f>
        <v/>
      </c>
      <c r="AI25" s="236"/>
      <c r="AJ25" s="238"/>
      <c r="AK25" s="238"/>
      <c r="AL25" s="238"/>
      <c r="AM25" s="238"/>
      <c r="AN25" s="239"/>
      <c r="AO25" s="235"/>
      <c r="AP25" s="235"/>
      <c r="AQ25" s="235"/>
      <c r="AR25" s="236"/>
      <c r="AS25" s="237"/>
      <c r="AU25" s="19" t="str">
        <f>IF(BE7=0,"",IF(AN24&lt;AN6,"Less","Greater"))</f>
        <v/>
      </c>
      <c r="AV25" s="19" t="str">
        <f>IF(BE9=0,"",IF(AN24&lt;AN8,"Less","Greater"))</f>
        <v/>
      </c>
      <c r="AW25" s="19" t="str">
        <f>IF(BE11=0,"",IF(AN24&lt;AN10,"Less","Greater"))</f>
        <v/>
      </c>
      <c r="AX25" s="19" t="str">
        <f>IF(BE13=0,"",IF(AN24&lt;AN12,"Less","Greater"))</f>
        <v/>
      </c>
      <c r="AY25" s="19" t="str">
        <f>IF(BE15=0,"",IF(AN24&lt;AN14,"Less","Greater"))</f>
        <v/>
      </c>
      <c r="AZ25" s="19" t="str">
        <f>IF(BE17=0,"",IF(AN24&lt;AN16,"Less","Greater"))</f>
        <v/>
      </c>
      <c r="BA25" s="19" t="str">
        <f>IF(BE19=0,"",IF(AN24&lt;AN18,"Less","Greater"))</f>
        <v/>
      </c>
      <c r="BB25" s="19" t="str">
        <f>IF(BE21=0,"",IF(AN24&lt;AN20,"Less","Greater"))</f>
        <v/>
      </c>
      <c r="BC25" s="19" t="str">
        <f>IF(BE23=0,"",IF(AN24&lt;AN22,"Less","Greater"))</f>
        <v/>
      </c>
      <c r="BD25" s="19" t="s">
        <v>23</v>
      </c>
      <c r="BE25" s="19">
        <f>COUNT(M24:AF24)</f>
        <v>0</v>
      </c>
    </row>
    <row r="26" spans="1:57">
      <c r="A26" s="12" t="s">
        <v>6</v>
      </c>
      <c r="B26" s="38">
        <v>1</v>
      </c>
      <c r="C26" s="50" t="str">
        <f>C19</f>
        <v>Kapiti Horowhenua</v>
      </c>
      <c r="D26" s="60"/>
      <c r="E26" s="51" t="s">
        <v>2</v>
      </c>
      <c r="F26" s="55">
        <v>3</v>
      </c>
      <c r="G26" s="50" t="str">
        <f>G20</f>
        <v>Counties</v>
      </c>
      <c r="H26" s="60"/>
      <c r="I26" s="51">
        <v>9</v>
      </c>
      <c r="J26" s="57">
        <v>3</v>
      </c>
      <c r="L26" s="206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11"/>
      <c r="AH26" s="211"/>
      <c r="AI26" s="208"/>
      <c r="AJ26" s="209"/>
      <c r="AK26" s="209"/>
      <c r="AL26" s="209"/>
      <c r="AM26" s="209"/>
      <c r="AN26" s="212"/>
      <c r="AO26" s="213"/>
      <c r="AP26" s="213"/>
      <c r="AQ26" s="210"/>
      <c r="AR26" s="208"/>
      <c r="AS26" s="208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>
      <c r="A27" s="14"/>
      <c r="B27" s="38">
        <v>4</v>
      </c>
      <c r="C27" s="50" t="str">
        <f>G19</f>
        <v>Otago</v>
      </c>
      <c r="D27" s="60"/>
      <c r="E27" s="51" t="s">
        <v>2</v>
      </c>
      <c r="F27" s="55">
        <v>2</v>
      </c>
      <c r="G27" s="50" t="str">
        <f>G21</f>
        <v>Wellington</v>
      </c>
      <c r="H27" s="60"/>
      <c r="I27" s="51">
        <v>10</v>
      </c>
      <c r="J27" s="57">
        <v>3</v>
      </c>
      <c r="L27" s="20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  <c r="AH27" s="67"/>
      <c r="AI27" s="208"/>
      <c r="AJ27" s="209"/>
      <c r="AK27" s="209"/>
      <c r="AL27" s="209"/>
      <c r="AM27" s="209"/>
      <c r="AN27" s="212"/>
      <c r="AO27" s="213"/>
      <c r="AP27" s="213"/>
      <c r="AQ27" s="210"/>
      <c r="AR27" s="208"/>
      <c r="AS27" s="208"/>
      <c r="AU27" s="19" t="str">
        <f>IF(BE9=0,"",IF(AN26&lt;AN8,"Less","Greater"))</f>
        <v/>
      </c>
      <c r="AV27" s="19" t="str">
        <f>IF(BE11=0,"",IF(AN26&lt;AN10,"Less","Greater"))</f>
        <v/>
      </c>
      <c r="AW27" s="19" t="str">
        <f>IF(BE13=0,"",IF(AN26&lt;AN12,"Less","Greater"))</f>
        <v/>
      </c>
      <c r="AX27" s="19" t="str">
        <f>IF(BE15=0,"",IF(AN26&lt;AN14,"Less","Greater"))</f>
        <v/>
      </c>
      <c r="AY27" s="19" t="str">
        <f>IF(BE17=0,"",IF(AN26&lt;AN16,"Less","Greater"))</f>
        <v/>
      </c>
      <c r="AZ27" s="19" t="str">
        <f>IF(BE19=0,"",IF(AN26&lt;AN18,"Less","Greater"))</f>
        <v/>
      </c>
      <c r="BA27" s="19" t="str">
        <f>IF(BE21=0,"",IF(AN26&lt;AN20,"Less","Greater"))</f>
        <v/>
      </c>
      <c r="BB27" s="19" t="str">
        <f>IF(BE23=0,"",IF(AN26&lt;AN22,"Less","Greater"))</f>
        <v/>
      </c>
      <c r="BC27" s="19" t="str">
        <f>IF(BE25=0,"",IF(AN26&lt;AN24,"Less","Greater"))</f>
        <v/>
      </c>
      <c r="BD27" s="19" t="s">
        <v>23</v>
      </c>
      <c r="BE27" s="19">
        <f>COUNT(M26:AF26)</f>
        <v>0</v>
      </c>
    </row>
    <row r="28" spans="1:57">
      <c r="B28" s="38">
        <v>5</v>
      </c>
      <c r="C28" s="50" t="str">
        <f>C20</f>
        <v>Bye</v>
      </c>
      <c r="D28" s="60"/>
      <c r="E28" s="51" t="s">
        <v>2</v>
      </c>
      <c r="F28" s="55">
        <v>7</v>
      </c>
      <c r="G28" s="50" t="str">
        <f>G22</f>
        <v>Nelson</v>
      </c>
      <c r="H28" s="60"/>
      <c r="I28" s="51"/>
      <c r="J28" s="57"/>
      <c r="AO28" s="24"/>
      <c r="AP28" s="24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>
      <c r="A29" s="14"/>
      <c r="B29" s="38">
        <v>6</v>
      </c>
      <c r="C29" s="50" t="str">
        <f>C21</f>
        <v>Canterbury</v>
      </c>
      <c r="D29" s="60"/>
      <c r="E29" s="51" t="s">
        <v>2</v>
      </c>
      <c r="F29" s="55">
        <v>8</v>
      </c>
      <c r="G29" s="50" t="str">
        <f>G23</f>
        <v>Auckland</v>
      </c>
      <c r="H29" s="60"/>
      <c r="I29" s="51">
        <v>11</v>
      </c>
      <c r="J29" s="57">
        <v>3</v>
      </c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>
      <c r="A30" s="14"/>
      <c r="B30" s="38">
        <v>9</v>
      </c>
      <c r="C30" s="50" t="str">
        <f>C22</f>
        <v>Southland</v>
      </c>
      <c r="D30" s="60"/>
      <c r="E30" s="51" t="s">
        <v>2</v>
      </c>
      <c r="F30" s="55"/>
      <c r="G30" s="50" t="str">
        <f>C23</f>
        <v>Bay of Plenty</v>
      </c>
      <c r="H30" s="60"/>
      <c r="I30" s="51">
        <v>12</v>
      </c>
      <c r="J30" s="57">
        <v>3</v>
      </c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>
      <c r="A31" s="14"/>
      <c r="B31" s="38"/>
      <c r="C31" s="50"/>
      <c r="D31" s="61"/>
      <c r="E31" s="51"/>
      <c r="F31" s="55"/>
      <c r="G31" s="50"/>
      <c r="H31" s="61"/>
      <c r="I31" s="51"/>
      <c r="J31" s="57"/>
    </row>
    <row r="32" spans="1:57">
      <c r="A32" s="12" t="s">
        <v>7</v>
      </c>
      <c r="B32" s="38"/>
      <c r="C32" s="143" t="s">
        <v>55</v>
      </c>
      <c r="D32" s="143"/>
      <c r="E32" s="143"/>
      <c r="F32" s="143"/>
      <c r="G32" s="143"/>
      <c r="H32" s="10"/>
    </row>
    <row r="33" spans="1:12">
      <c r="B33" s="38">
        <v>1</v>
      </c>
      <c r="C33" s="50" t="str">
        <f>C26</f>
        <v>Kapiti Horowhenua</v>
      </c>
      <c r="D33" s="60"/>
      <c r="E33" s="51" t="s">
        <v>2</v>
      </c>
      <c r="F33" s="55">
        <v>2</v>
      </c>
      <c r="G33" s="50" t="str">
        <f>G27</f>
        <v>Wellington</v>
      </c>
      <c r="H33" s="60"/>
      <c r="I33" s="51">
        <v>9</v>
      </c>
      <c r="J33" s="57">
        <v>9</v>
      </c>
    </row>
    <row r="34" spans="1:12">
      <c r="A34" s="124" t="s">
        <v>67</v>
      </c>
      <c r="B34" s="38">
        <v>3</v>
      </c>
      <c r="C34" s="132" t="str">
        <f>G26</f>
        <v>Counties</v>
      </c>
      <c r="D34" s="133"/>
      <c r="E34" s="134" t="s">
        <v>2</v>
      </c>
      <c r="F34" s="135">
        <v>7</v>
      </c>
      <c r="G34" s="132" t="str">
        <f>G28</f>
        <v>Nelson</v>
      </c>
      <c r="H34" s="133"/>
      <c r="I34" s="134">
        <v>1</v>
      </c>
      <c r="J34" s="138" t="s">
        <v>76</v>
      </c>
    </row>
    <row r="35" spans="1:12">
      <c r="A35" s="14"/>
      <c r="B35" s="38">
        <v>4</v>
      </c>
      <c r="C35" s="50" t="str">
        <f>C27</f>
        <v>Otago</v>
      </c>
      <c r="D35" s="60"/>
      <c r="E35" s="51" t="s">
        <v>2</v>
      </c>
      <c r="F35" s="55">
        <v>8</v>
      </c>
      <c r="G35" s="50" t="str">
        <f>G29</f>
        <v>Auckland</v>
      </c>
      <c r="H35" s="60"/>
      <c r="I35" s="51">
        <v>10</v>
      </c>
      <c r="J35" s="57">
        <v>9</v>
      </c>
    </row>
    <row r="36" spans="1:12">
      <c r="A36" s="14"/>
      <c r="B36" s="38">
        <v>5</v>
      </c>
      <c r="C36" s="50" t="str">
        <f>C28</f>
        <v>Bye</v>
      </c>
      <c r="D36" s="60"/>
      <c r="E36" s="51" t="s">
        <v>2</v>
      </c>
      <c r="F36" s="55"/>
      <c r="G36" s="50" t="str">
        <f>G30</f>
        <v>Bay of Plenty</v>
      </c>
      <c r="H36" s="60"/>
      <c r="I36" s="51"/>
      <c r="J36" s="57"/>
      <c r="L36" s="11"/>
    </row>
    <row r="37" spans="1:12">
      <c r="A37" s="14"/>
      <c r="B37" s="38">
        <v>6</v>
      </c>
      <c r="C37" s="50" t="str">
        <f>C29</f>
        <v>Canterbury</v>
      </c>
      <c r="D37" s="60"/>
      <c r="E37" s="51" t="s">
        <v>2</v>
      </c>
      <c r="F37" s="55">
        <v>9</v>
      </c>
      <c r="G37" s="50" t="str">
        <f>C30</f>
        <v>Southland</v>
      </c>
      <c r="H37" s="60"/>
      <c r="I37" s="51">
        <v>11</v>
      </c>
      <c r="J37" s="57">
        <v>9</v>
      </c>
    </row>
    <row r="38" spans="1:12">
      <c r="A38" s="14"/>
      <c r="B38" s="38"/>
      <c r="C38" s="50"/>
      <c r="D38" s="61"/>
      <c r="E38" s="51"/>
      <c r="F38" s="55"/>
      <c r="G38" s="50"/>
      <c r="H38" s="61"/>
      <c r="I38" s="51"/>
      <c r="J38" s="57"/>
    </row>
    <row r="39" spans="1:12">
      <c r="B39" s="38"/>
      <c r="C39" s="143"/>
      <c r="D39" s="143"/>
      <c r="E39" s="143"/>
      <c r="F39" s="143"/>
      <c r="G39" s="143"/>
      <c r="H39" s="10"/>
    </row>
    <row r="40" spans="1:12">
      <c r="A40" s="12" t="s">
        <v>8</v>
      </c>
      <c r="B40" s="38">
        <v>1</v>
      </c>
      <c r="C40" s="50" t="str">
        <f>C33</f>
        <v>Kapiti Horowhenua</v>
      </c>
      <c r="D40" s="60"/>
      <c r="E40" s="51" t="s">
        <v>2</v>
      </c>
      <c r="F40" s="55">
        <v>7</v>
      </c>
      <c r="G40" s="50" t="str">
        <f>G34</f>
        <v>Nelson</v>
      </c>
      <c r="H40" s="60"/>
      <c r="I40" s="51">
        <v>1</v>
      </c>
      <c r="J40" s="57">
        <v>11</v>
      </c>
    </row>
    <row r="41" spans="1:12">
      <c r="A41" s="14"/>
      <c r="B41" s="38">
        <v>2</v>
      </c>
      <c r="C41" s="50" t="str">
        <f>G33</f>
        <v>Wellington</v>
      </c>
      <c r="D41" s="60"/>
      <c r="E41" s="51" t="s">
        <v>2</v>
      </c>
      <c r="F41" s="55">
        <v>8</v>
      </c>
      <c r="G41" s="50" t="str">
        <f>G35</f>
        <v>Auckland</v>
      </c>
      <c r="H41" s="60"/>
      <c r="I41" s="51">
        <v>2</v>
      </c>
      <c r="J41" s="57">
        <v>11</v>
      </c>
    </row>
    <row r="42" spans="1:12">
      <c r="A42" s="14"/>
      <c r="B42" s="38">
        <v>3</v>
      </c>
      <c r="C42" s="50" t="str">
        <f>C34</f>
        <v>Counties</v>
      </c>
      <c r="D42" s="60"/>
      <c r="E42" s="51" t="s">
        <v>2</v>
      </c>
      <c r="F42" s="55"/>
      <c r="G42" s="50" t="str">
        <f>G36</f>
        <v>Bay of Plenty</v>
      </c>
      <c r="H42" s="60"/>
      <c r="I42" s="51">
        <v>3</v>
      </c>
      <c r="J42" s="57">
        <v>11</v>
      </c>
    </row>
    <row r="43" spans="1:12">
      <c r="A43" s="129"/>
      <c r="B43" s="38">
        <v>4</v>
      </c>
      <c r="C43" s="50" t="str">
        <f>C35</f>
        <v>Otago</v>
      </c>
      <c r="D43" s="60"/>
      <c r="E43" s="51" t="s">
        <v>2</v>
      </c>
      <c r="F43" s="55">
        <v>9</v>
      </c>
      <c r="G43" s="50" t="str">
        <f>G37</f>
        <v>Southland</v>
      </c>
      <c r="H43" s="60"/>
      <c r="I43" s="51">
        <v>4</v>
      </c>
      <c r="J43" s="57">
        <v>11</v>
      </c>
    </row>
    <row r="44" spans="1:12">
      <c r="A44" s="14"/>
      <c r="B44" s="38">
        <v>5</v>
      </c>
      <c r="C44" s="50" t="str">
        <f>C36</f>
        <v>Bye</v>
      </c>
      <c r="D44" s="60"/>
      <c r="E44" s="51" t="s">
        <v>2</v>
      </c>
      <c r="F44" s="55">
        <v>6</v>
      </c>
      <c r="G44" s="50" t="str">
        <f>C37</f>
        <v>Canterbury</v>
      </c>
      <c r="H44" s="60"/>
      <c r="I44" s="51"/>
      <c r="J44" s="57"/>
    </row>
    <row r="45" spans="1:12">
      <c r="A45" s="14"/>
      <c r="B45" s="38"/>
      <c r="C45" s="50"/>
      <c r="D45" s="61"/>
      <c r="E45" s="51"/>
      <c r="F45" s="55"/>
      <c r="G45" s="50"/>
      <c r="H45" s="61"/>
      <c r="I45" s="51"/>
      <c r="J45" s="57"/>
    </row>
    <row r="46" spans="1:12">
      <c r="B46" s="38"/>
      <c r="C46" s="143"/>
      <c r="D46" s="143"/>
      <c r="E46" s="143"/>
      <c r="F46" s="143"/>
      <c r="G46" s="143"/>
      <c r="H46" s="10"/>
    </row>
    <row r="47" spans="1:12">
      <c r="A47" s="18" t="s">
        <v>9</v>
      </c>
      <c r="B47" s="38">
        <v>1</v>
      </c>
      <c r="C47" s="50" t="str">
        <f>C40</f>
        <v>Kapiti Horowhenua</v>
      </c>
      <c r="D47" s="60"/>
      <c r="E47" s="51" t="s">
        <v>2</v>
      </c>
      <c r="F47" s="55">
        <v>8</v>
      </c>
      <c r="G47" s="50" t="str">
        <f>G41</f>
        <v>Auckland</v>
      </c>
      <c r="H47" s="60"/>
      <c r="I47" s="51">
        <v>5</v>
      </c>
      <c r="J47" s="57">
        <v>1</v>
      </c>
    </row>
    <row r="48" spans="1:12">
      <c r="A48" s="14"/>
      <c r="B48" s="38">
        <v>7</v>
      </c>
      <c r="C48" s="50" t="str">
        <f>G40</f>
        <v>Nelson</v>
      </c>
      <c r="D48" s="60"/>
      <c r="E48" s="51" t="s">
        <v>2</v>
      </c>
      <c r="F48" s="55"/>
      <c r="G48" s="50" t="str">
        <f>G42</f>
        <v>Bay of Plenty</v>
      </c>
      <c r="H48" s="60"/>
      <c r="I48" s="51">
        <v>6</v>
      </c>
      <c r="J48" s="57">
        <v>1</v>
      </c>
    </row>
    <row r="49" spans="1:11">
      <c r="A49" s="14"/>
      <c r="B49" s="38">
        <v>2</v>
      </c>
      <c r="C49" s="50" t="str">
        <f>C41</f>
        <v>Wellington</v>
      </c>
      <c r="D49" s="60"/>
      <c r="E49" s="51" t="s">
        <v>2</v>
      </c>
      <c r="F49" s="55">
        <v>9</v>
      </c>
      <c r="G49" s="50" t="str">
        <f>G43</f>
        <v>Southland</v>
      </c>
      <c r="H49" s="60"/>
      <c r="I49" s="51">
        <v>7</v>
      </c>
      <c r="J49" s="57">
        <v>1</v>
      </c>
    </row>
    <row r="50" spans="1:11">
      <c r="A50" s="14"/>
      <c r="B50" s="38">
        <v>3</v>
      </c>
      <c r="C50" s="50" t="str">
        <f>C42</f>
        <v>Counties</v>
      </c>
      <c r="D50" s="60"/>
      <c r="E50" s="51" t="s">
        <v>2</v>
      </c>
      <c r="F50" s="55">
        <v>6</v>
      </c>
      <c r="G50" s="50" t="str">
        <f>G44</f>
        <v>Canterbury</v>
      </c>
      <c r="H50" s="60"/>
      <c r="I50" s="51">
        <v>8</v>
      </c>
      <c r="J50" s="57">
        <v>1</v>
      </c>
    </row>
    <row r="51" spans="1:11">
      <c r="A51" s="14"/>
      <c r="B51" s="38">
        <v>4</v>
      </c>
      <c r="C51" s="50" t="str">
        <f>C43</f>
        <v>Otago</v>
      </c>
      <c r="D51" s="60"/>
      <c r="E51" s="51" t="s">
        <v>2</v>
      </c>
      <c r="F51" s="55">
        <v>5</v>
      </c>
      <c r="G51" s="50" t="str">
        <f>C44</f>
        <v>Bye</v>
      </c>
      <c r="H51" s="60"/>
      <c r="I51" s="51"/>
      <c r="J51" s="57"/>
    </row>
    <row r="52" spans="1:11">
      <c r="A52" s="14"/>
      <c r="B52" s="38"/>
      <c r="C52" s="50"/>
      <c r="D52" s="61"/>
      <c r="E52" s="51"/>
      <c r="F52" s="55"/>
      <c r="G52" s="50"/>
      <c r="H52" s="96"/>
      <c r="I52" s="80"/>
      <c r="J52" s="80"/>
    </row>
    <row r="53" spans="1:11">
      <c r="B53" s="38"/>
      <c r="C53" s="143"/>
      <c r="D53" s="143"/>
      <c r="E53" s="143"/>
      <c r="F53" s="143"/>
      <c r="G53" s="143"/>
      <c r="H53" s="97"/>
    </row>
    <row r="54" spans="1:11">
      <c r="A54" s="18" t="s">
        <v>10</v>
      </c>
      <c r="B54" s="38">
        <v>1</v>
      </c>
      <c r="C54" s="50" t="str">
        <f>C47</f>
        <v>Kapiti Horowhenua</v>
      </c>
      <c r="D54" s="60"/>
      <c r="E54" s="51" t="s">
        <v>2</v>
      </c>
      <c r="F54" s="55"/>
      <c r="G54" s="50" t="str">
        <f>G48</f>
        <v>Bay of Plenty</v>
      </c>
      <c r="H54" s="65"/>
      <c r="I54" s="80">
        <v>9</v>
      </c>
      <c r="J54" s="80" t="s">
        <v>77</v>
      </c>
    </row>
    <row r="55" spans="1:11">
      <c r="A55" s="14"/>
      <c r="B55" s="38">
        <v>8</v>
      </c>
      <c r="C55" s="50" t="str">
        <f>G47</f>
        <v>Auckland</v>
      </c>
      <c r="D55" s="60"/>
      <c r="E55" s="51" t="s">
        <v>2</v>
      </c>
      <c r="F55" s="55">
        <v>9</v>
      </c>
      <c r="G55" s="50" t="str">
        <f>G49</f>
        <v>Southland</v>
      </c>
      <c r="H55" s="65"/>
      <c r="I55" s="80">
        <v>10</v>
      </c>
      <c r="J55" s="80" t="s">
        <v>77</v>
      </c>
    </row>
    <row r="56" spans="1:11">
      <c r="A56" s="14"/>
      <c r="B56" s="38">
        <v>7</v>
      </c>
      <c r="C56" s="50" t="str">
        <f>C48</f>
        <v>Nelson</v>
      </c>
      <c r="D56" s="60"/>
      <c r="E56" s="51" t="s">
        <v>2</v>
      </c>
      <c r="F56" s="55">
        <v>6</v>
      </c>
      <c r="G56" s="50" t="str">
        <f>G50</f>
        <v>Canterbury</v>
      </c>
      <c r="H56" s="65"/>
      <c r="I56" s="80">
        <v>11</v>
      </c>
      <c r="J56" s="80" t="s">
        <v>77</v>
      </c>
    </row>
    <row r="57" spans="1:11">
      <c r="A57" s="14"/>
      <c r="B57" s="38">
        <v>2</v>
      </c>
      <c r="C57" s="50" t="str">
        <f>C49</f>
        <v>Wellington</v>
      </c>
      <c r="D57" s="60"/>
      <c r="E57" s="51" t="s">
        <v>2</v>
      </c>
      <c r="F57" s="55">
        <v>5</v>
      </c>
      <c r="G57" s="50" t="str">
        <f>G51</f>
        <v>Bye</v>
      </c>
      <c r="H57" s="65"/>
      <c r="I57" s="80"/>
      <c r="J57" s="80"/>
    </row>
    <row r="58" spans="1:11">
      <c r="A58" s="14"/>
      <c r="B58" s="38">
        <v>3</v>
      </c>
      <c r="C58" s="50" t="str">
        <f>C50</f>
        <v>Counties</v>
      </c>
      <c r="D58" s="60"/>
      <c r="E58" s="51" t="s">
        <v>2</v>
      </c>
      <c r="F58" s="55">
        <v>4</v>
      </c>
      <c r="G58" s="50" t="str">
        <f>C51</f>
        <v>Otago</v>
      </c>
      <c r="H58" s="65"/>
      <c r="I58" s="80">
        <v>12</v>
      </c>
      <c r="J58" s="80" t="s">
        <v>77</v>
      </c>
    </row>
    <row r="59" spans="1:11">
      <c r="A59" s="14"/>
      <c r="B59" s="38"/>
      <c r="C59" s="50"/>
      <c r="D59" s="77"/>
      <c r="E59" s="51"/>
      <c r="F59" s="55"/>
      <c r="G59" s="50"/>
      <c r="H59" s="63"/>
      <c r="I59" s="80"/>
      <c r="J59" s="80"/>
    </row>
    <row r="60" spans="1:11">
      <c r="A60" s="18" t="s">
        <v>11</v>
      </c>
      <c r="B60" s="38"/>
      <c r="C60" s="143"/>
      <c r="D60" s="143"/>
      <c r="E60" s="143"/>
      <c r="F60" s="143"/>
      <c r="G60" s="143"/>
    </row>
    <row r="61" spans="1:11">
      <c r="A61" s="124" t="s">
        <v>67</v>
      </c>
      <c r="B61" s="38">
        <v>1</v>
      </c>
      <c r="C61" s="132" t="str">
        <f>C54</f>
        <v>Kapiti Horowhenua</v>
      </c>
      <c r="D61" s="133"/>
      <c r="E61" s="134" t="s">
        <v>2</v>
      </c>
      <c r="F61" s="135">
        <v>9</v>
      </c>
      <c r="G61" s="132" t="str">
        <f>G55</f>
        <v>Southland</v>
      </c>
      <c r="H61" s="136"/>
      <c r="I61" s="137">
        <v>2</v>
      </c>
      <c r="J61" s="137" t="s">
        <v>76</v>
      </c>
      <c r="K61" s="59"/>
    </row>
    <row r="62" spans="1:11">
      <c r="A62" s="14"/>
      <c r="B62" s="38"/>
      <c r="C62" s="50" t="str">
        <f>G54</f>
        <v>Bay of Plenty</v>
      </c>
      <c r="D62" s="60"/>
      <c r="E62" s="51" t="s">
        <v>2</v>
      </c>
      <c r="F62" s="55">
        <v>6</v>
      </c>
      <c r="G62" s="50" t="str">
        <f>G56</f>
        <v>Canterbury</v>
      </c>
      <c r="H62" s="65"/>
      <c r="I62" s="80">
        <v>1</v>
      </c>
      <c r="J62" s="80" t="s">
        <v>76</v>
      </c>
      <c r="K62" s="59"/>
    </row>
    <row r="63" spans="1:11">
      <c r="A63" s="14"/>
      <c r="B63" s="38">
        <v>8</v>
      </c>
      <c r="C63" s="50" t="str">
        <f>C55</f>
        <v>Auckland</v>
      </c>
      <c r="D63" s="60"/>
      <c r="E63" s="51" t="s">
        <v>2</v>
      </c>
      <c r="F63" s="55">
        <v>5</v>
      </c>
      <c r="G63" s="50" t="str">
        <f>G57</f>
        <v>Bye</v>
      </c>
      <c r="H63" s="65"/>
      <c r="I63" s="80"/>
      <c r="J63" s="80"/>
      <c r="K63" s="59"/>
    </row>
    <row r="64" spans="1:11">
      <c r="A64" s="14"/>
      <c r="B64" s="38">
        <v>7</v>
      </c>
      <c r="C64" s="50" t="str">
        <f>C56</f>
        <v>Nelson</v>
      </c>
      <c r="D64" s="60"/>
      <c r="E64" s="51" t="s">
        <v>2</v>
      </c>
      <c r="F64" s="55">
        <v>4</v>
      </c>
      <c r="G64" s="50" t="str">
        <f>G58</f>
        <v>Otago</v>
      </c>
      <c r="H64" s="65"/>
      <c r="I64" s="80">
        <v>2</v>
      </c>
      <c r="J64" s="80" t="s">
        <v>76</v>
      </c>
      <c r="K64" s="59"/>
    </row>
    <row r="65" spans="1:11">
      <c r="A65" s="14"/>
      <c r="B65" s="38">
        <v>2</v>
      </c>
      <c r="C65" s="50" t="str">
        <f>C57</f>
        <v>Wellington</v>
      </c>
      <c r="D65" s="60"/>
      <c r="E65" s="51" t="s">
        <v>2</v>
      </c>
      <c r="F65" s="55">
        <v>3</v>
      </c>
      <c r="G65" s="50" t="str">
        <f>C58</f>
        <v>Counties</v>
      </c>
      <c r="H65" s="65"/>
      <c r="I65" s="80">
        <v>3</v>
      </c>
      <c r="J65" s="80" t="s">
        <v>76</v>
      </c>
      <c r="K65" s="59"/>
    </row>
  </sheetData>
  <mergeCells count="288">
    <mergeCell ref="U1:V5"/>
    <mergeCell ref="AO1:AO5"/>
    <mergeCell ref="AP1:AP5"/>
    <mergeCell ref="AQ1:AQ5"/>
    <mergeCell ref="AR1:AR5"/>
    <mergeCell ref="AS1:AS5"/>
    <mergeCell ref="C4:G4"/>
    <mergeCell ref="AI1:AI5"/>
    <mergeCell ref="AJ1:AJ5"/>
    <mergeCell ref="AK1:AK5"/>
    <mergeCell ref="AL1:AL5"/>
    <mergeCell ref="AM1:AM5"/>
    <mergeCell ref="AN1:AN5"/>
    <mergeCell ref="W1:X5"/>
    <mergeCell ref="Y1:Z5"/>
    <mergeCell ref="AA1:AB5"/>
    <mergeCell ref="AC1:AD5"/>
    <mergeCell ref="AE1:AF5"/>
    <mergeCell ref="AG1:AH5"/>
    <mergeCell ref="A1:J1"/>
    <mergeCell ref="M1:N5"/>
    <mergeCell ref="O1:P5"/>
    <mergeCell ref="Q1:R5"/>
    <mergeCell ref="S1:T5"/>
    <mergeCell ref="AR6:AR7"/>
    <mergeCell ref="AS6:AS7"/>
    <mergeCell ref="L8:L9"/>
    <mergeCell ref="M8:N8"/>
    <mergeCell ref="O8:P8"/>
    <mergeCell ref="Q8:R8"/>
    <mergeCell ref="S8:T8"/>
    <mergeCell ref="AI6:AI7"/>
    <mergeCell ref="AJ6:AJ7"/>
    <mergeCell ref="AK6:AK7"/>
    <mergeCell ref="AL6:AL7"/>
    <mergeCell ref="AM6:AM7"/>
    <mergeCell ref="AN6:AN7"/>
    <mergeCell ref="W6:X6"/>
    <mergeCell ref="Y6:Z6"/>
    <mergeCell ref="AA6:AB6"/>
    <mergeCell ref="AC6:AD6"/>
    <mergeCell ref="AE6:AF6"/>
    <mergeCell ref="AG6:AH6"/>
    <mergeCell ref="L6:L7"/>
    <mergeCell ref="M6:N6"/>
    <mergeCell ref="O6:P6"/>
    <mergeCell ref="Q6:R6"/>
    <mergeCell ref="S6:T6"/>
    <mergeCell ref="U8:V8"/>
    <mergeCell ref="W8:X8"/>
    <mergeCell ref="Y8:Z8"/>
    <mergeCell ref="AA8:AB8"/>
    <mergeCell ref="AC8:AD8"/>
    <mergeCell ref="AE8:AF8"/>
    <mergeCell ref="AO6:AO7"/>
    <mergeCell ref="AP6:AP7"/>
    <mergeCell ref="AQ6:AQ7"/>
    <mergeCell ref="U6:V6"/>
    <mergeCell ref="AN8:AN9"/>
    <mergeCell ref="AO8:AO9"/>
    <mergeCell ref="AP8:AP9"/>
    <mergeCell ref="AQ8:AQ9"/>
    <mergeCell ref="AR8:AR9"/>
    <mergeCell ref="AS8:AS9"/>
    <mergeCell ref="AG8:AH8"/>
    <mergeCell ref="AI8:AI9"/>
    <mergeCell ref="AJ8:AJ9"/>
    <mergeCell ref="AK8:AK9"/>
    <mergeCell ref="AL8:AL9"/>
    <mergeCell ref="AM8:AM9"/>
    <mergeCell ref="AO10:AO11"/>
    <mergeCell ref="AP10:AP11"/>
    <mergeCell ref="AQ10:AQ11"/>
    <mergeCell ref="AR10:AR11"/>
    <mergeCell ref="AS10:AS11"/>
    <mergeCell ref="C11:G11"/>
    <mergeCell ref="AI10:AI11"/>
    <mergeCell ref="AJ10:AJ11"/>
    <mergeCell ref="AK10:AK11"/>
    <mergeCell ref="AL10:AL11"/>
    <mergeCell ref="AM10:AM11"/>
    <mergeCell ref="AN10:AN11"/>
    <mergeCell ref="W10:X10"/>
    <mergeCell ref="Y10:Z10"/>
    <mergeCell ref="AA10:AB10"/>
    <mergeCell ref="AC10:AD10"/>
    <mergeCell ref="AE10:AF10"/>
    <mergeCell ref="AG10:AH10"/>
    <mergeCell ref="L10:L11"/>
    <mergeCell ref="M10:N10"/>
    <mergeCell ref="O10:P10"/>
    <mergeCell ref="Q10:R10"/>
    <mergeCell ref="S10:T10"/>
    <mergeCell ref="U10:V10"/>
    <mergeCell ref="AR12:AR13"/>
    <mergeCell ref="AS12:AS13"/>
    <mergeCell ref="L14:L15"/>
    <mergeCell ref="M14:N14"/>
    <mergeCell ref="O14:P14"/>
    <mergeCell ref="Q14:R14"/>
    <mergeCell ref="S14:T14"/>
    <mergeCell ref="AI12:AI13"/>
    <mergeCell ref="AJ12:AJ13"/>
    <mergeCell ref="AK12:AK13"/>
    <mergeCell ref="AL12:AL13"/>
    <mergeCell ref="AM12:AM13"/>
    <mergeCell ref="AN12:AN13"/>
    <mergeCell ref="W12:X12"/>
    <mergeCell ref="Y12:Z12"/>
    <mergeCell ref="AA12:AB12"/>
    <mergeCell ref="AC12:AD12"/>
    <mergeCell ref="AE12:AF12"/>
    <mergeCell ref="AG12:AH12"/>
    <mergeCell ref="L12:L13"/>
    <mergeCell ref="M12:N12"/>
    <mergeCell ref="O12:P12"/>
    <mergeCell ref="Q12:R12"/>
    <mergeCell ref="S12:T12"/>
    <mergeCell ref="U14:V14"/>
    <mergeCell ref="W14:X14"/>
    <mergeCell ref="Y14:Z14"/>
    <mergeCell ref="AA14:AB14"/>
    <mergeCell ref="AC14:AD14"/>
    <mergeCell ref="AE14:AF14"/>
    <mergeCell ref="AO12:AO13"/>
    <mergeCell ref="AP12:AP13"/>
    <mergeCell ref="AQ12:AQ13"/>
    <mergeCell ref="U12:V12"/>
    <mergeCell ref="AN14:AN15"/>
    <mergeCell ref="AO14:AO15"/>
    <mergeCell ref="AP14:AP15"/>
    <mergeCell ref="AQ14:AQ15"/>
    <mergeCell ref="AR14:AR15"/>
    <mergeCell ref="AS14:AS15"/>
    <mergeCell ref="AG14:AH14"/>
    <mergeCell ref="AI14:AI15"/>
    <mergeCell ref="AJ14:AJ15"/>
    <mergeCell ref="AK14:AK15"/>
    <mergeCell ref="AL14:AL15"/>
    <mergeCell ref="AM14:AM15"/>
    <mergeCell ref="C18:G18"/>
    <mergeCell ref="L18:L19"/>
    <mergeCell ref="M18:N18"/>
    <mergeCell ref="O18:P18"/>
    <mergeCell ref="Q18:R18"/>
    <mergeCell ref="AI16:AI17"/>
    <mergeCell ref="AJ16:AJ17"/>
    <mergeCell ref="AK16:AK17"/>
    <mergeCell ref="AL16:AL17"/>
    <mergeCell ref="W16:X16"/>
    <mergeCell ref="Y16:Z16"/>
    <mergeCell ref="AA16:AB16"/>
    <mergeCell ref="AC16:AD16"/>
    <mergeCell ref="AE16:AF16"/>
    <mergeCell ref="AG16:AH16"/>
    <mergeCell ref="L16:L17"/>
    <mergeCell ref="M16:N16"/>
    <mergeCell ref="O16:P16"/>
    <mergeCell ref="Q16:R16"/>
    <mergeCell ref="S16:T16"/>
    <mergeCell ref="U16:V16"/>
    <mergeCell ref="W18:X18"/>
    <mergeCell ref="Y18:Z18"/>
    <mergeCell ref="AA18:AB18"/>
    <mergeCell ref="AC18:AD18"/>
    <mergeCell ref="AO16:AO17"/>
    <mergeCell ref="AP16:AP17"/>
    <mergeCell ref="AQ16:AQ17"/>
    <mergeCell ref="AR16:AR17"/>
    <mergeCell ref="AS16:AS17"/>
    <mergeCell ref="AM16:AM17"/>
    <mergeCell ref="AN16:AN17"/>
    <mergeCell ref="AS18:AS19"/>
    <mergeCell ref="L20:L21"/>
    <mergeCell ref="M20:N20"/>
    <mergeCell ref="O20:P20"/>
    <mergeCell ref="Q20:R20"/>
    <mergeCell ref="S20:T20"/>
    <mergeCell ref="U20:V20"/>
    <mergeCell ref="W20:X20"/>
    <mergeCell ref="Y20:Z20"/>
    <mergeCell ref="AA20:AB20"/>
    <mergeCell ref="AM18:AM19"/>
    <mergeCell ref="AN18:AN19"/>
    <mergeCell ref="AO18:AO19"/>
    <mergeCell ref="AP18:AP19"/>
    <mergeCell ref="AQ18:AQ19"/>
    <mergeCell ref="AR18:AR19"/>
    <mergeCell ref="AE18:AF18"/>
    <mergeCell ref="AG18:AH18"/>
    <mergeCell ref="AI18:AI19"/>
    <mergeCell ref="AJ18:AJ19"/>
    <mergeCell ref="AK18:AK19"/>
    <mergeCell ref="AL18:AL19"/>
    <mergeCell ref="S18:T18"/>
    <mergeCell ref="U18:V18"/>
    <mergeCell ref="AR20:AR21"/>
    <mergeCell ref="AS20:AS21"/>
    <mergeCell ref="AM20:AM21"/>
    <mergeCell ref="AN20:AN21"/>
    <mergeCell ref="AO20:AO21"/>
    <mergeCell ref="AP20:AP21"/>
    <mergeCell ref="AQ20:AQ21"/>
    <mergeCell ref="M22:N22"/>
    <mergeCell ref="O22:P22"/>
    <mergeCell ref="Q22:R22"/>
    <mergeCell ref="S22:T22"/>
    <mergeCell ref="U22:V22"/>
    <mergeCell ref="W22:X22"/>
    <mergeCell ref="Y22:Z22"/>
    <mergeCell ref="AL20:AL21"/>
    <mergeCell ref="AC20:AD20"/>
    <mergeCell ref="AE20:AF20"/>
    <mergeCell ref="AG20:AH20"/>
    <mergeCell ref="AI20:AI21"/>
    <mergeCell ref="AJ20:AJ21"/>
    <mergeCell ref="AK20:AK21"/>
    <mergeCell ref="AR22:AR23"/>
    <mergeCell ref="AS22:AS23"/>
    <mergeCell ref="L24:L25"/>
    <mergeCell ref="M24:N24"/>
    <mergeCell ref="O24:P24"/>
    <mergeCell ref="Q24:R24"/>
    <mergeCell ref="S24:T24"/>
    <mergeCell ref="U24:V24"/>
    <mergeCell ref="W24:X24"/>
    <mergeCell ref="AK22:AK23"/>
    <mergeCell ref="AL22:AL23"/>
    <mergeCell ref="AM22:AM23"/>
    <mergeCell ref="AN22:AN23"/>
    <mergeCell ref="AO22:AO23"/>
    <mergeCell ref="AP22:AP23"/>
    <mergeCell ref="AA22:AB22"/>
    <mergeCell ref="AC22:AD22"/>
    <mergeCell ref="AE22:AF22"/>
    <mergeCell ref="AG22:AH22"/>
    <mergeCell ref="AI22:AI23"/>
    <mergeCell ref="AJ22:AJ23"/>
    <mergeCell ref="AP24:AP25"/>
    <mergeCell ref="AQ24:AQ25"/>
    <mergeCell ref="L22:L23"/>
    <mergeCell ref="AS24:AS25"/>
    <mergeCell ref="C25:G25"/>
    <mergeCell ref="L26:L27"/>
    <mergeCell ref="M26:N26"/>
    <mergeCell ref="O26:P26"/>
    <mergeCell ref="Q26:R26"/>
    <mergeCell ref="S26:T26"/>
    <mergeCell ref="AJ24:AJ25"/>
    <mergeCell ref="AK24:AK25"/>
    <mergeCell ref="AL24:AL25"/>
    <mergeCell ref="AM24:AM25"/>
    <mergeCell ref="AN24:AN25"/>
    <mergeCell ref="AO24:AO25"/>
    <mergeCell ref="Y24:Z24"/>
    <mergeCell ref="AA24:AB24"/>
    <mergeCell ref="AC24:AD24"/>
    <mergeCell ref="AE24:AF24"/>
    <mergeCell ref="AG24:AH24"/>
    <mergeCell ref="AI24:AI25"/>
    <mergeCell ref="AS26:AS27"/>
    <mergeCell ref="AG26:AH26"/>
    <mergeCell ref="AI26:AI27"/>
    <mergeCell ref="AJ26:AJ27"/>
    <mergeCell ref="B2:G2"/>
    <mergeCell ref="C60:G60"/>
    <mergeCell ref="L29:AR29"/>
    <mergeCell ref="L30:AR30"/>
    <mergeCell ref="C32:G32"/>
    <mergeCell ref="C39:G39"/>
    <mergeCell ref="C46:G46"/>
    <mergeCell ref="C53:G53"/>
    <mergeCell ref="AN26:AN27"/>
    <mergeCell ref="AO26:AO27"/>
    <mergeCell ref="AP26:AP27"/>
    <mergeCell ref="AQ26:AQ27"/>
    <mergeCell ref="AR26:AR27"/>
    <mergeCell ref="AK26:AK27"/>
    <mergeCell ref="AL26:AL27"/>
    <mergeCell ref="AM26:AM27"/>
    <mergeCell ref="U26:V26"/>
    <mergeCell ref="W26:X26"/>
    <mergeCell ref="Y26:Z26"/>
    <mergeCell ref="AA26:AB26"/>
    <mergeCell ref="AC26:AD26"/>
    <mergeCell ref="AE26:AF26"/>
    <mergeCell ref="AR24:AR25"/>
    <mergeCell ref="AQ22:AQ23"/>
  </mergeCells>
  <pageMargins left="1.05" right="0.19685039370078741" top="0.28999999999999998" bottom="0.55000000000000004" header="0.18" footer="0.19"/>
  <pageSetup paperSize="9" scale="91" orientation="landscape" horizontalDpi="300" verticalDpi="300"/>
  <headerFooter alignWithMargins="0">
    <oddFooter>&amp;CPoints Allocation:  Win - 3;  Draw - 2;  Loss - 1;  Forfeit - 0
Note!   To resolve two teams tied, apply who beat who first.&amp;R&amp;D&amp;T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19Mx</vt:lpstr>
      <vt:lpstr>50M</vt:lpstr>
      <vt:lpstr>OW</vt:lpstr>
      <vt:lpstr>30.35M</vt:lpstr>
      <vt:lpstr>21Mx</vt:lpstr>
      <vt:lpstr>21W</vt:lpstr>
      <vt:lpstr>OM21M</vt:lpstr>
      <vt:lpstr>30.35W</vt:lpstr>
      <vt:lpstr>OMx</vt:lpstr>
      <vt:lpstr>40M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and Jo Cooper</dc:creator>
  <cp:lastModifiedBy>Microsoft Office User</cp:lastModifiedBy>
  <cp:lastPrinted>2012-03-02T00:04:18Z</cp:lastPrinted>
  <dcterms:created xsi:type="dcterms:W3CDTF">2002-03-04T20:35:26Z</dcterms:created>
  <dcterms:modified xsi:type="dcterms:W3CDTF">2014-02-27T20:32:04Z</dcterms:modified>
</cp:coreProperties>
</file>